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367ABE3C-0439-41CB-BDC3-069255040367}" xr6:coauthVersionLast="47" xr6:coauthVersionMax="47" xr10:uidLastSave="{00000000-0000-0000-0000-000000000000}"/>
  <bookViews>
    <workbookView xWindow="4050" yWindow="225" windowWidth="16185" windowHeight="15090" xr2:uid="{00000000-000D-0000-FFFF-FFFF00000000}"/>
  </bookViews>
  <sheets>
    <sheet name="Ppto Pa Proyecto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3" i="3" l="1"/>
  <c r="E40" i="3"/>
  <c r="E42" i="3" l="1"/>
  <c r="E44" i="3" l="1"/>
  <c r="E41" i="3"/>
  <c r="E39" i="3"/>
  <c r="E23" i="3"/>
  <c r="E7" i="3"/>
  <c r="E46" i="3" l="1"/>
  <c r="C54" i="3" s="1"/>
  <c r="C58" i="3" s="1"/>
  <c r="C59" i="3" l="1"/>
  <c r="C60" i="3"/>
  <c r="C61" i="3" l="1"/>
  <c r="C62" i="3" s="1"/>
  <c r="C64" i="3" s="1"/>
</calcChain>
</file>

<file path=xl/sharedStrings.xml><?xml version="1.0" encoding="utf-8"?>
<sst xmlns="http://schemas.openxmlformats.org/spreadsheetml/2006/main" count="59" uniqueCount="56">
  <si>
    <t xml:space="preserve">PRESUPUESTO VALORACION DE LOS TRABAJOS DE </t>
  </si>
  <si>
    <t>M2</t>
  </si>
  <si>
    <t>Ud</t>
  </si>
  <si>
    <t>TOTAL CAPITULO 1</t>
  </si>
  <si>
    <t>PA</t>
  </si>
  <si>
    <t>TOTAL</t>
  </si>
  <si>
    <t>€</t>
  </si>
  <si>
    <t>Fdo. Aitzol Ugalde Bermejo</t>
  </si>
  <si>
    <t>Arquitecto Técnico Municipal</t>
  </si>
  <si>
    <t>TOTAL PRESUPUESTO EJECUCION MATERIAL</t>
  </si>
  <si>
    <t>GG (13%)</t>
  </si>
  <si>
    <t>BI (6%)</t>
  </si>
  <si>
    <t>TOTAL PRESUPUESTO CONTRATA</t>
  </si>
  <si>
    <t>IVA (21%)</t>
  </si>
  <si>
    <t>Fresado de pavimento hasta 4 cm de espesor</t>
  </si>
  <si>
    <t>Mezcla bituminosa en caliente tipo AC11 Surf, en 5 cm de espesor, extendida y compactado mediante medios mecanicos. Riego incluido.</t>
  </si>
  <si>
    <t>Mezcla bituminosa en caliente tipo AC16 Bin. Extendida y compactada</t>
  </si>
  <si>
    <t>Tn</t>
  </si>
  <si>
    <t>Levante de tapas de arquetas, sumideros, cunetas, etc.</t>
  </si>
  <si>
    <t>Pintado</t>
  </si>
  <si>
    <t>Resalto de asfalto</t>
  </si>
  <si>
    <t>CAPITULO 1; ASFALTADOS</t>
  </si>
  <si>
    <t>Ml</t>
  </si>
  <si>
    <t>Saneo blandones</t>
  </si>
  <si>
    <t>Tramo 1; Luixarre; 24 x 5</t>
  </si>
  <si>
    <t>Tramo 2; Kadaltso; 55 x 4</t>
  </si>
  <si>
    <t>Tramo 3; Legarreta; 6 x 3</t>
  </si>
  <si>
    <t>Tramo 4; Goiri; 60 x 3</t>
  </si>
  <si>
    <t>Tramo 5; Ormetxe 90 x 3</t>
  </si>
  <si>
    <t>Tramo 6; Malatza 30 x 3,5</t>
  </si>
  <si>
    <t>Tramo 7: Olabarria; 30 x 3</t>
  </si>
  <si>
    <t>Tramo 8; Markone 60 x 3</t>
  </si>
  <si>
    <t>Tramo 9; Donitxine; 65 x 3</t>
  </si>
  <si>
    <t>Tramo10 ; Larretxe; 90 x 3</t>
  </si>
  <si>
    <t>Tramo 11; Cruce Larrabarri; 40 x 3</t>
  </si>
  <si>
    <t>Tramo 12; Larrabarri; 40 x 3</t>
  </si>
  <si>
    <t>Tramo 13; Iruri; 60 x 3</t>
  </si>
  <si>
    <t>Tramo 1; Luixarre; 24 x 1</t>
  </si>
  <si>
    <t>Tramo 2; Kadaltso; 55 x 1,5</t>
  </si>
  <si>
    <t>Tramo 3; Legarreta; 6 x 1</t>
  </si>
  <si>
    <t>Tramo 4; Goiri; 60 x 1</t>
  </si>
  <si>
    <t>Tramo 5; Ormetxe 90 x 1</t>
  </si>
  <si>
    <t>Tramo 6; Malatza 30 x 1</t>
  </si>
  <si>
    <t>Tramo 7: Olabarria; 30 x 1</t>
  </si>
  <si>
    <t>Tramo 8; Markone 60 x 1</t>
  </si>
  <si>
    <t>Tramo 9; Donitxine; 65 x 1</t>
  </si>
  <si>
    <t>Tramo10 ; Larretxe; 90 x 1</t>
  </si>
  <si>
    <t>Tramo 11; Cruce Larrabarri; 40 x 1</t>
  </si>
  <si>
    <t>Tramo 12; Larrabarri; 40 x 1</t>
  </si>
  <si>
    <t>Tramo 13; Iruri; 60 x 1</t>
  </si>
  <si>
    <t>Tramo 14; Sagardotegi 10 x 1</t>
  </si>
  <si>
    <t>Tramo; 14 Sagardotegi; 5 x 8</t>
  </si>
  <si>
    <t>Asfalto en paso de cebra sobreelevado</t>
  </si>
  <si>
    <t>Tramo 15; AI4</t>
  </si>
  <si>
    <t>Tramo; 15 AI 4</t>
  </si>
  <si>
    <t xml:space="preserve">MEJORA DE CAMINOS RURALES DE LEZAMA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</si>
</sst>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 Narrow"/>
      <family val="2"/>
    </font>
    <font>
      <sz val="11"/>
      <color theme="3" tint="0.3999755851924192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wrapText="1"/>
    </xf>
    <xf numFmtId="4" fontId="3" fillId="0" borderId="0" xfId="0" applyNumberFormat="1" applyFont="1"/>
    <xf numFmtId="4" fontId="3" fillId="0" borderId="1" xfId="0" applyNumberFormat="1" applyFont="1" applyBorder="1"/>
    <xf numFmtId="0" fontId="0" fillId="0" borderId="0" xfId="0" applyAlignment="1">
      <alignment wrapText="1"/>
    </xf>
    <xf numFmtId="4" fontId="0" fillId="0" borderId="0" xfId="0" applyNumberFormat="1"/>
    <xf numFmtId="0" fontId="1" fillId="0" borderId="0" xfId="0" applyFont="1" applyAlignment="1">
      <alignment horizontal="right" wrapText="1"/>
    </xf>
    <xf numFmtId="4" fontId="1" fillId="0" borderId="0" xfId="0" applyNumberFormat="1" applyFont="1"/>
    <xf numFmtId="0" fontId="1" fillId="0" borderId="0" xfId="0" applyFont="1"/>
    <xf numFmtId="4" fontId="3" fillId="0" borderId="0" xfId="0" applyNumberFormat="1" applyFont="1" applyAlignment="1">
      <alignment wrapText="1"/>
    </xf>
    <xf numFmtId="4" fontId="3" fillId="0" borderId="1" xfId="0" applyNumberFormat="1" applyFont="1" applyBorder="1" applyAlignment="1">
      <alignment wrapText="1"/>
    </xf>
    <xf numFmtId="0" fontId="1" fillId="0" borderId="0" xfId="0" applyFont="1" applyAlignment="1">
      <alignment wrapText="1"/>
    </xf>
    <xf numFmtId="4" fontId="0" fillId="0" borderId="1" xfId="0" applyNumberFormat="1" applyBorder="1"/>
    <xf numFmtId="0" fontId="4" fillId="0" borderId="0" xfId="0" applyFont="1"/>
    <xf numFmtId="0" fontId="5" fillId="3" borderId="2" xfId="0" applyFont="1" applyFill="1" applyBorder="1" applyAlignment="1">
      <alignment wrapText="1"/>
    </xf>
    <xf numFmtId="4" fontId="5" fillId="3" borderId="2" xfId="0" applyNumberFormat="1" applyFont="1" applyFill="1" applyBorder="1"/>
    <xf numFmtId="0" fontId="1" fillId="0" borderId="1" xfId="0" applyFont="1" applyBorder="1" applyAlignment="1">
      <alignment wrapText="1"/>
    </xf>
    <xf numFmtId="4" fontId="1" fillId="0" borderId="1" xfId="0" applyNumberFormat="1" applyFont="1" applyBorder="1"/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7F61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3:K71"/>
  <sheetViews>
    <sheetView tabSelected="1" topLeftCell="A9" workbookViewId="0">
      <selection activeCell="A77" sqref="A77:XFD84"/>
    </sheetView>
  </sheetViews>
  <sheetFormatPr baseColWidth="10" defaultRowHeight="15" x14ac:dyDescent="0.25"/>
  <cols>
    <col min="1" max="1" width="5.42578125" style="1" customWidth="1"/>
    <col min="2" max="2" width="53" style="6" customWidth="1"/>
    <col min="3" max="3" width="14.7109375" customWidth="1"/>
    <col min="6" max="6" width="5.5703125" customWidth="1"/>
    <col min="7" max="7" width="11.85546875" bestFit="1" customWidth="1"/>
  </cols>
  <sheetData>
    <row r="3" spans="1:5" ht="15.75" x14ac:dyDescent="0.25">
      <c r="B3" s="20" t="s">
        <v>0</v>
      </c>
      <c r="C3" s="21"/>
      <c r="D3" s="21"/>
      <c r="E3" s="21"/>
    </row>
    <row r="4" spans="1:5" ht="15.75" x14ac:dyDescent="0.25">
      <c r="B4" s="20" t="s">
        <v>55</v>
      </c>
      <c r="C4" s="21"/>
      <c r="D4" s="21"/>
      <c r="E4" s="21"/>
    </row>
    <row r="7" spans="1:5" ht="15" customHeight="1" x14ac:dyDescent="0.25">
      <c r="A7" s="2" t="s">
        <v>1</v>
      </c>
      <c r="B7" s="3" t="s">
        <v>14</v>
      </c>
      <c r="C7" s="4">
        <v>843.5</v>
      </c>
      <c r="D7" s="4">
        <v>8.1</v>
      </c>
      <c r="E7" s="4">
        <f>D7*C7</f>
        <v>6832.3499999999995</v>
      </c>
    </row>
    <row r="8" spans="1:5" ht="15" customHeight="1" x14ac:dyDescent="0.25">
      <c r="A8" s="2"/>
      <c r="B8" s="3" t="s">
        <v>37</v>
      </c>
      <c r="C8" s="4"/>
      <c r="D8" s="4"/>
      <c r="E8" s="4"/>
    </row>
    <row r="9" spans="1:5" ht="15" customHeight="1" x14ac:dyDescent="0.25">
      <c r="A9" s="2"/>
      <c r="B9" s="3" t="s">
        <v>38</v>
      </c>
      <c r="C9" s="4"/>
      <c r="D9" s="4"/>
      <c r="E9" s="4"/>
    </row>
    <row r="10" spans="1:5" ht="15" customHeight="1" x14ac:dyDescent="0.25">
      <c r="A10" s="2"/>
      <c r="B10" s="3" t="s">
        <v>39</v>
      </c>
      <c r="C10" s="4"/>
      <c r="D10" s="4"/>
      <c r="E10" s="4"/>
    </row>
    <row r="11" spans="1:5" ht="15" customHeight="1" x14ac:dyDescent="0.25">
      <c r="A11" s="2"/>
      <c r="B11" s="3" t="s">
        <v>40</v>
      </c>
      <c r="C11" s="4"/>
      <c r="D11" s="4"/>
      <c r="E11" s="4"/>
    </row>
    <row r="12" spans="1:5" ht="15" customHeight="1" x14ac:dyDescent="0.25">
      <c r="A12" s="2"/>
      <c r="B12" s="3" t="s">
        <v>41</v>
      </c>
      <c r="C12" s="4"/>
      <c r="D12" s="4"/>
      <c r="E12" s="4"/>
    </row>
    <row r="13" spans="1:5" ht="15" customHeight="1" x14ac:dyDescent="0.25">
      <c r="A13" s="2"/>
      <c r="B13" s="3" t="s">
        <v>42</v>
      </c>
      <c r="C13" s="4"/>
      <c r="D13" s="4"/>
      <c r="E13" s="4"/>
    </row>
    <row r="14" spans="1:5" ht="15" customHeight="1" x14ac:dyDescent="0.25">
      <c r="A14" s="2"/>
      <c r="B14" s="3" t="s">
        <v>43</v>
      </c>
      <c r="C14" s="4"/>
      <c r="D14" s="4"/>
      <c r="E14" s="4"/>
    </row>
    <row r="15" spans="1:5" ht="15" customHeight="1" x14ac:dyDescent="0.25">
      <c r="A15" s="2"/>
      <c r="B15" s="3" t="s">
        <v>44</v>
      </c>
      <c r="C15" s="4"/>
      <c r="D15" s="4"/>
      <c r="E15" s="4"/>
    </row>
    <row r="16" spans="1:5" ht="15" customHeight="1" x14ac:dyDescent="0.25">
      <c r="A16" s="2"/>
      <c r="B16" s="3" t="s">
        <v>45</v>
      </c>
      <c r="C16" s="4"/>
      <c r="D16" s="4"/>
      <c r="E16" s="4"/>
    </row>
    <row r="17" spans="1:5" ht="15" customHeight="1" x14ac:dyDescent="0.25">
      <c r="A17" s="2"/>
      <c r="B17" s="3" t="s">
        <v>46</v>
      </c>
      <c r="C17" s="4"/>
      <c r="D17" s="4"/>
      <c r="E17" s="4"/>
    </row>
    <row r="18" spans="1:5" ht="15" customHeight="1" x14ac:dyDescent="0.25">
      <c r="A18" s="2"/>
      <c r="B18" s="3" t="s">
        <v>47</v>
      </c>
      <c r="C18" s="4"/>
      <c r="D18" s="4"/>
      <c r="E18" s="4"/>
    </row>
    <row r="19" spans="1:5" ht="15" customHeight="1" x14ac:dyDescent="0.25">
      <c r="A19" s="2"/>
      <c r="B19" s="3" t="s">
        <v>48</v>
      </c>
      <c r="C19" s="4"/>
      <c r="D19" s="4"/>
      <c r="E19" s="4"/>
    </row>
    <row r="20" spans="1:5" ht="15" customHeight="1" x14ac:dyDescent="0.25">
      <c r="A20" s="2"/>
      <c r="B20" s="3" t="s">
        <v>49</v>
      </c>
      <c r="C20" s="4"/>
      <c r="D20" s="4"/>
      <c r="E20" s="4"/>
    </row>
    <row r="21" spans="1:5" ht="15" customHeight="1" x14ac:dyDescent="0.25">
      <c r="A21" s="2"/>
      <c r="B21" s="3" t="s">
        <v>50</v>
      </c>
      <c r="C21" s="4"/>
      <c r="D21" s="4"/>
      <c r="E21" s="4"/>
    </row>
    <row r="22" spans="1:5" ht="15" customHeight="1" x14ac:dyDescent="0.25">
      <c r="A22" s="2"/>
      <c r="B22" s="3" t="s">
        <v>53</v>
      </c>
      <c r="C22" s="4"/>
      <c r="D22" s="4"/>
      <c r="E22" s="4"/>
    </row>
    <row r="23" spans="1:5" ht="26.25" x14ac:dyDescent="0.25">
      <c r="A23" s="2" t="s">
        <v>1</v>
      </c>
      <c r="B23" s="3" t="s">
        <v>15</v>
      </c>
      <c r="C23" s="4">
        <v>2342.5</v>
      </c>
      <c r="D23" s="4">
        <v>17</v>
      </c>
      <c r="E23" s="4">
        <f t="shared" ref="E23:E44" si="0">D23*C23</f>
        <v>39822.5</v>
      </c>
    </row>
    <row r="24" spans="1:5" x14ac:dyDescent="0.25">
      <c r="A24" s="2"/>
      <c r="B24" s="3" t="s">
        <v>24</v>
      </c>
      <c r="C24" s="4"/>
      <c r="D24" s="4"/>
      <c r="E24" s="4"/>
    </row>
    <row r="25" spans="1:5" x14ac:dyDescent="0.25">
      <c r="A25" s="2"/>
      <c r="B25" s="3" t="s">
        <v>25</v>
      </c>
      <c r="C25" s="4"/>
      <c r="D25" s="4"/>
      <c r="E25" s="4"/>
    </row>
    <row r="26" spans="1:5" x14ac:dyDescent="0.25">
      <c r="A26" s="2"/>
      <c r="B26" s="3" t="s">
        <v>26</v>
      </c>
      <c r="C26" s="4"/>
      <c r="D26" s="4"/>
      <c r="E26" s="4"/>
    </row>
    <row r="27" spans="1:5" x14ac:dyDescent="0.25">
      <c r="A27" s="2"/>
      <c r="B27" s="3" t="s">
        <v>27</v>
      </c>
      <c r="C27" s="4"/>
      <c r="D27" s="4"/>
      <c r="E27" s="4"/>
    </row>
    <row r="28" spans="1:5" x14ac:dyDescent="0.25">
      <c r="A28" s="2"/>
      <c r="B28" s="3" t="s">
        <v>28</v>
      </c>
      <c r="C28" s="4"/>
      <c r="D28" s="4"/>
      <c r="E28" s="4"/>
    </row>
    <row r="29" spans="1:5" x14ac:dyDescent="0.25">
      <c r="A29" s="2"/>
      <c r="B29" s="3" t="s">
        <v>29</v>
      </c>
      <c r="C29" s="4"/>
      <c r="D29" s="4"/>
      <c r="E29" s="4"/>
    </row>
    <row r="30" spans="1:5" x14ac:dyDescent="0.25">
      <c r="A30" s="2"/>
      <c r="B30" s="3" t="s">
        <v>30</v>
      </c>
      <c r="C30" s="4"/>
      <c r="D30" s="4"/>
      <c r="E30" s="4"/>
    </row>
    <row r="31" spans="1:5" x14ac:dyDescent="0.25">
      <c r="A31" s="2"/>
      <c r="B31" s="3" t="s">
        <v>31</v>
      </c>
      <c r="C31" s="4"/>
      <c r="D31" s="4"/>
      <c r="E31" s="4"/>
    </row>
    <row r="32" spans="1:5" x14ac:dyDescent="0.25">
      <c r="A32" s="2"/>
      <c r="B32" s="3" t="s">
        <v>32</v>
      </c>
      <c r="C32" s="4"/>
      <c r="D32" s="4"/>
      <c r="E32" s="4"/>
    </row>
    <row r="33" spans="1:5" x14ac:dyDescent="0.25">
      <c r="A33" s="2"/>
      <c r="B33" s="3" t="s">
        <v>33</v>
      </c>
      <c r="C33" s="4"/>
      <c r="D33" s="4"/>
      <c r="E33" s="4"/>
    </row>
    <row r="34" spans="1:5" x14ac:dyDescent="0.25">
      <c r="A34" s="2"/>
      <c r="B34" s="3" t="s">
        <v>34</v>
      </c>
      <c r="C34" s="4"/>
      <c r="D34" s="4"/>
      <c r="E34" s="4"/>
    </row>
    <row r="35" spans="1:5" x14ac:dyDescent="0.25">
      <c r="A35" s="2"/>
      <c r="B35" s="3" t="s">
        <v>35</v>
      </c>
      <c r="C35" s="4"/>
      <c r="D35" s="4"/>
      <c r="E35" s="4"/>
    </row>
    <row r="36" spans="1:5" x14ac:dyDescent="0.25">
      <c r="A36" s="2"/>
      <c r="B36" s="3" t="s">
        <v>36</v>
      </c>
      <c r="C36" s="4"/>
      <c r="D36" s="4"/>
      <c r="E36" s="4"/>
    </row>
    <row r="37" spans="1:5" x14ac:dyDescent="0.25">
      <c r="A37" s="2"/>
      <c r="B37" s="3" t="s">
        <v>51</v>
      </c>
      <c r="C37" s="4"/>
      <c r="D37" s="4"/>
      <c r="E37" s="4"/>
    </row>
    <row r="38" spans="1:5" x14ac:dyDescent="0.25">
      <c r="A38" s="2"/>
      <c r="B38" s="3" t="s">
        <v>54</v>
      </c>
      <c r="C38" s="4"/>
      <c r="D38" s="4"/>
      <c r="E38" s="4"/>
    </row>
    <row r="39" spans="1:5" x14ac:dyDescent="0.25">
      <c r="A39" s="2" t="s">
        <v>17</v>
      </c>
      <c r="B39" s="3" t="s">
        <v>16</v>
      </c>
      <c r="C39" s="11">
        <v>30</v>
      </c>
      <c r="D39" s="11">
        <v>80</v>
      </c>
      <c r="E39" s="4">
        <f>D39*C39</f>
        <v>2400</v>
      </c>
    </row>
    <row r="40" spans="1:5" x14ac:dyDescent="0.25">
      <c r="A40" s="2" t="s">
        <v>2</v>
      </c>
      <c r="B40" s="3" t="s">
        <v>23</v>
      </c>
      <c r="C40" s="11">
        <v>1</v>
      </c>
      <c r="D40" s="11">
        <v>1500</v>
      </c>
      <c r="E40" s="4">
        <f>D40*C40</f>
        <v>1500</v>
      </c>
    </row>
    <row r="41" spans="1:5" x14ac:dyDescent="0.25">
      <c r="A41" s="2" t="s">
        <v>4</v>
      </c>
      <c r="B41" s="3" t="s">
        <v>19</v>
      </c>
      <c r="C41" s="11">
        <v>1</v>
      </c>
      <c r="D41" s="11">
        <v>2000</v>
      </c>
      <c r="E41" s="4">
        <f>D41*C41</f>
        <v>2000</v>
      </c>
    </row>
    <row r="42" spans="1:5" x14ac:dyDescent="0.25">
      <c r="A42" s="2" t="s">
        <v>2</v>
      </c>
      <c r="B42" s="3" t="s">
        <v>18</v>
      </c>
      <c r="C42" s="11">
        <v>2</v>
      </c>
      <c r="D42" s="11">
        <v>300</v>
      </c>
      <c r="E42" s="4">
        <f>D42*C42</f>
        <v>600</v>
      </c>
    </row>
    <row r="43" spans="1:5" x14ac:dyDescent="0.25">
      <c r="A43" s="2" t="s">
        <v>17</v>
      </c>
      <c r="B43" s="3" t="s">
        <v>52</v>
      </c>
      <c r="C43" s="11">
        <v>20</v>
      </c>
      <c r="D43" s="11">
        <v>80</v>
      </c>
      <c r="E43" s="4">
        <f>D43*C43</f>
        <v>1600</v>
      </c>
    </row>
    <row r="44" spans="1:5" x14ac:dyDescent="0.25">
      <c r="A44" s="2" t="s">
        <v>22</v>
      </c>
      <c r="B44" s="3" t="s">
        <v>20</v>
      </c>
      <c r="C44" s="12">
        <v>15</v>
      </c>
      <c r="D44" s="12">
        <v>280</v>
      </c>
      <c r="E44" s="5">
        <f t="shared" si="0"/>
        <v>4200</v>
      </c>
    </row>
    <row r="45" spans="1:5" x14ac:dyDescent="0.25">
      <c r="C45" s="7"/>
      <c r="D45" s="7"/>
      <c r="E45" s="7"/>
    </row>
    <row r="46" spans="1:5" x14ac:dyDescent="0.25">
      <c r="B46" s="8" t="s">
        <v>3</v>
      </c>
      <c r="C46" s="7"/>
      <c r="D46" s="7"/>
      <c r="E46" s="9">
        <f>SUM(E7:E45)</f>
        <v>58954.85</v>
      </c>
    </row>
    <row r="47" spans="1:5" x14ac:dyDescent="0.25">
      <c r="B47" s="8"/>
      <c r="E47" s="10"/>
    </row>
    <row r="48" spans="1:5" x14ac:dyDescent="0.25">
      <c r="B48" s="8"/>
      <c r="E48" s="10"/>
    </row>
    <row r="49" spans="2:11" x14ac:dyDescent="0.25">
      <c r="B49" s="8"/>
      <c r="E49" s="10"/>
    </row>
    <row r="50" spans="2:11" x14ac:dyDescent="0.25">
      <c r="B50" s="8"/>
      <c r="E50" s="10"/>
    </row>
    <row r="51" spans="2:11" x14ac:dyDescent="0.25">
      <c r="F51" s="7"/>
      <c r="I51" s="15"/>
    </row>
    <row r="52" spans="2:11" x14ac:dyDescent="0.25">
      <c r="I52" s="15"/>
    </row>
    <row r="54" spans="2:11" x14ac:dyDescent="0.25">
      <c r="B54" s="6" t="s">
        <v>21</v>
      </c>
      <c r="C54" s="7">
        <f>E46</f>
        <v>58954.85</v>
      </c>
      <c r="E54" s="7"/>
    </row>
    <row r="55" spans="2:11" x14ac:dyDescent="0.25">
      <c r="C55" s="7"/>
      <c r="E55" s="7"/>
      <c r="H55" s="7"/>
      <c r="J55" s="7"/>
      <c r="K55" s="7"/>
    </row>
    <row r="56" spans="2:11" x14ac:dyDescent="0.25">
      <c r="C56" s="14"/>
    </row>
    <row r="58" spans="2:11" x14ac:dyDescent="0.25">
      <c r="B58" s="13" t="s">
        <v>9</v>
      </c>
      <c r="C58" s="9">
        <f>SUM(C54:C57)</f>
        <v>58954.85</v>
      </c>
      <c r="E58" s="7"/>
    </row>
    <row r="59" spans="2:11" x14ac:dyDescent="0.25">
      <c r="B59" s="13" t="s">
        <v>10</v>
      </c>
      <c r="C59" s="9">
        <f>C58*0.13</f>
        <v>7664.1305000000002</v>
      </c>
    </row>
    <row r="60" spans="2:11" x14ac:dyDescent="0.25">
      <c r="B60" s="18" t="s">
        <v>11</v>
      </c>
      <c r="C60" s="19">
        <f>C58*0.06</f>
        <v>3537.2909999999997</v>
      </c>
    </row>
    <row r="61" spans="2:11" x14ac:dyDescent="0.25">
      <c r="B61" s="13" t="s">
        <v>12</v>
      </c>
      <c r="C61" s="9">
        <f>C60+C59+C58</f>
        <v>70156.271500000003</v>
      </c>
      <c r="E61" s="7"/>
    </row>
    <row r="62" spans="2:11" x14ac:dyDescent="0.25">
      <c r="B62" s="6" t="s">
        <v>13</v>
      </c>
      <c r="C62" s="7">
        <f>C61*0.21</f>
        <v>14732.817015000001</v>
      </c>
    </row>
    <row r="63" spans="2:11" x14ac:dyDescent="0.25">
      <c r="E63" s="7"/>
    </row>
    <row r="64" spans="2:11" ht="19.5" thickBot="1" x14ac:dyDescent="0.35">
      <c r="B64" s="16" t="s">
        <v>5</v>
      </c>
      <c r="C64" s="17">
        <f>C62+C61</f>
        <v>84889.08851500001</v>
      </c>
      <c r="D64" s="16" t="s">
        <v>6</v>
      </c>
      <c r="F64" s="7"/>
      <c r="G64" s="7"/>
    </row>
    <row r="65" spans="2:7" x14ac:dyDescent="0.25">
      <c r="G65" s="7"/>
    </row>
    <row r="70" spans="2:7" x14ac:dyDescent="0.25">
      <c r="B70" s="6" t="s">
        <v>7</v>
      </c>
    </row>
    <row r="71" spans="2:7" x14ac:dyDescent="0.25">
      <c r="B71" s="6" t="s">
        <v>8</v>
      </c>
    </row>
  </sheetData>
  <mergeCells count="2">
    <mergeCell ref="B3:E3"/>
    <mergeCell ref="B4:E4"/>
  </mergeCells>
  <phoneticPr fontId="6" type="noConversion"/>
  <pageMargins left="0.7" right="0.7" top="0.75" bottom="0.75" header="0.3" footer="0.3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Ppto Pa Proyecto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2026-09-17T10:26:21Z</dcterms:modified>
</cp:coreProperties>
</file>