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dministracion\Contratacion\Equipo Contrataciones\Con Licitaciones\En preparacion\24-065 Arco RFID\6-Pliego\"/>
    </mc:Choice>
  </mc:AlternateContent>
  <xr:revisionPtr revIDLastSave="0" documentId="8_{12D7E801-157C-48BF-A170-0371FC71E071}" xr6:coauthVersionLast="36" xr6:coauthVersionMax="36" xr10:uidLastSave="{00000000-0000-0000-0000-000000000000}"/>
  <bookViews>
    <workbookView xWindow="120" yWindow="105" windowWidth="19440" windowHeight="12600" xr2:uid="{00000000-000D-0000-FFFF-FFFF00000000}"/>
  </bookViews>
  <sheets>
    <sheet name="Hoja1" sheetId="1" r:id="rId1"/>
    <sheet name="Hoja2" sheetId="2" r:id="rId2"/>
    <sheet name="Hoja3" sheetId="3" r:id="rId3"/>
  </sheets>
  <calcPr calcId="191029"/>
</workbook>
</file>

<file path=xl/calcChain.xml><?xml version="1.0" encoding="utf-8"?>
<calcChain xmlns="http://schemas.openxmlformats.org/spreadsheetml/2006/main">
  <c r="E48" i="1" l="1"/>
  <c r="F29" i="1"/>
  <c r="G29" i="1"/>
  <c r="H29" i="1"/>
  <c r="E29" i="1"/>
  <c r="E50" i="1" s="1"/>
  <c r="J31" i="1"/>
  <c r="J13" i="1"/>
  <c r="J14" i="1"/>
  <c r="J15" i="1"/>
  <c r="J16" i="1"/>
  <c r="E55" i="1" s="1"/>
  <c r="G55" i="1" s="1"/>
  <c r="J17" i="1"/>
  <c r="J18" i="1"/>
  <c r="J19" i="1"/>
  <c r="J20" i="1"/>
  <c r="J21" i="1"/>
  <c r="J22" i="1"/>
  <c r="J23" i="1"/>
  <c r="J24" i="1"/>
  <c r="J25" i="1"/>
  <c r="J26" i="1"/>
  <c r="J27" i="1"/>
  <c r="J28" i="1"/>
  <c r="E54" i="1" s="1"/>
  <c r="G54" i="1" s="1"/>
  <c r="J12" i="1"/>
  <c r="F55" i="1"/>
  <c r="F54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H48" i="1"/>
  <c r="G48" i="1"/>
  <c r="F48" i="1"/>
  <c r="G56" i="1" l="1"/>
  <c r="F50" i="1" l="1"/>
  <c r="G50" i="1"/>
  <c r="H50" i="1"/>
  <c r="H51" i="1" l="1"/>
</calcChain>
</file>

<file path=xl/sharedStrings.xml><?xml version="1.0" encoding="utf-8"?>
<sst xmlns="http://schemas.openxmlformats.org/spreadsheetml/2006/main" count="95" uniqueCount="50">
  <si>
    <t xml:space="preserve">Serie </t>
  </si>
  <si>
    <t>UT 500 4C</t>
  </si>
  <si>
    <t>UT 500 5C</t>
  </si>
  <si>
    <t>UT 550</t>
  </si>
  <si>
    <t>UT 600</t>
  </si>
  <si>
    <t>Activo</t>
  </si>
  <si>
    <t>Eje</t>
  </si>
  <si>
    <t>Reductora</t>
  </si>
  <si>
    <t>Bogie</t>
  </si>
  <si>
    <t>Motor</t>
  </si>
  <si>
    <t>Coche</t>
  </si>
  <si>
    <t>Cofre Tracción</t>
  </si>
  <si>
    <t>Cofre HVAC</t>
  </si>
  <si>
    <t>Cofre HVAC Conductor</t>
  </si>
  <si>
    <t>Subtotal</t>
  </si>
  <si>
    <t>Nº Unidades</t>
  </si>
  <si>
    <t>Total Serie</t>
  </si>
  <si>
    <t>Total Flota</t>
  </si>
  <si>
    <t>Cofre Disyuntores</t>
  </si>
  <si>
    <t>Panel Neumático</t>
  </si>
  <si>
    <t>Panel Transductores</t>
  </si>
  <si>
    <t>Pantógrafo</t>
  </si>
  <si>
    <t>Enganche replegable</t>
  </si>
  <si>
    <t>Bogies de parque</t>
  </si>
  <si>
    <t>Activos en parque</t>
  </si>
  <si>
    <t>Ejes de parque</t>
  </si>
  <si>
    <t>Enganches de parque</t>
  </si>
  <si>
    <t>Pantógrafos de parque</t>
  </si>
  <si>
    <t>Cofres HVAC viajeros</t>
  </si>
  <si>
    <t>Cofres HVAC conductor</t>
  </si>
  <si>
    <t>Ejes de parque montados en bogies parque</t>
  </si>
  <si>
    <t>Reductoras parque montadas en bogies parque</t>
  </si>
  <si>
    <t>Reductoras parque montadas en ejes parque</t>
  </si>
  <si>
    <t>Cofre disyuntores</t>
  </si>
  <si>
    <t>Cofres baterias</t>
  </si>
  <si>
    <t>Cofres Convertidor Auxiliar</t>
  </si>
  <si>
    <t>Cofres Baterias</t>
  </si>
  <si>
    <t>Cofres resistencias de freno</t>
  </si>
  <si>
    <t>Paneles neumáticos</t>
  </si>
  <si>
    <t>Motor de tracción parque</t>
  </si>
  <si>
    <t>Cofres de resistencias de freno</t>
  </si>
  <si>
    <t>UT (Un Tag por cabina)</t>
  </si>
  <si>
    <t>RESITENTES A LA TEMPERATURA</t>
  </si>
  <si>
    <t>NORMAL</t>
  </si>
  <si>
    <t>RESISTENTE A TEMPERATURA</t>
  </si>
  <si>
    <t>Compresores</t>
  </si>
  <si>
    <t>Cantidad</t>
  </si>
  <si>
    <t>PARQUE</t>
  </si>
  <si>
    <t>EN UTS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</si>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</sst>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Font="1" applyBorder="1"/>
    <xf numFmtId="0" fontId="0" fillId="0" borderId="5" xfId="0" applyBorder="1"/>
    <xf numFmtId="0" fontId="1" fillId="0" borderId="5" xfId="0" applyFont="1" applyBorder="1"/>
    <xf numFmtId="0" fontId="1" fillId="2" borderId="1" xfId="0" applyFont="1" applyFill="1" applyBorder="1"/>
    <xf numFmtId="0" fontId="0" fillId="0" borderId="6" xfId="0" applyBorder="1"/>
    <xf numFmtId="0" fontId="0" fillId="0" borderId="7" xfId="0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2" borderId="4" xfId="0" applyFill="1" applyBorder="1"/>
    <xf numFmtId="0" fontId="0" fillId="0" borderId="5" xfId="0" applyFill="1" applyBorder="1"/>
    <xf numFmtId="0" fontId="2" fillId="0" borderId="5" xfId="0" applyFont="1" applyBorder="1"/>
    <xf numFmtId="0" fontId="2" fillId="0" borderId="5" xfId="0" applyFont="1" applyFill="1" applyBorder="1"/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1" xfId="0" applyFont="1" applyFill="1" applyBorder="1"/>
    <xf numFmtId="0" fontId="3" fillId="0" borderId="8" xfId="0" applyFont="1" applyBorder="1"/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9:J56"/>
  <sheetViews>
    <sheetView tabSelected="1" topLeftCell="A22" workbookViewId="0">
      <selection activeCell="L48" sqref="L48"/>
    </sheetView>
  </sheetViews>
  <sheetFormatPr baseColWidth="10" defaultRowHeight="15" x14ac:dyDescent="0.25"/>
  <cols>
    <col min="4" max="4" width="43.140625" customWidth="1"/>
    <col min="5" max="5" width="11.85546875" bestFit="1" customWidth="1"/>
    <col min="9" max="9" width="29.85546875" style="22" customWidth="1"/>
  </cols>
  <sheetData>
    <row r="9" spans="4:10" x14ac:dyDescent="0.25">
      <c r="D9" s="7" t="s">
        <v>0</v>
      </c>
      <c r="E9" s="13" t="s">
        <v>1</v>
      </c>
      <c r="F9" s="13" t="s">
        <v>2</v>
      </c>
      <c r="G9" s="13" t="s">
        <v>3</v>
      </c>
      <c r="H9" s="13" t="s">
        <v>4</v>
      </c>
      <c r="I9" s="19" t="s">
        <v>42</v>
      </c>
    </row>
    <row r="10" spans="4:10" x14ac:dyDescent="0.25">
      <c r="D10" s="8" t="s">
        <v>5</v>
      </c>
      <c r="E10" s="9"/>
      <c r="F10" s="9"/>
      <c r="G10" s="9"/>
      <c r="H10" s="9"/>
      <c r="I10" s="20"/>
      <c r="J10" s="4" t="s">
        <v>46</v>
      </c>
    </row>
    <row r="11" spans="4:10" x14ac:dyDescent="0.25">
      <c r="D11" s="2" t="s">
        <v>41</v>
      </c>
      <c r="E11" s="2">
        <v>0</v>
      </c>
      <c r="F11" s="2">
        <v>0</v>
      </c>
      <c r="G11" s="2">
        <v>0</v>
      </c>
      <c r="H11" s="2">
        <v>0</v>
      </c>
      <c r="I11" s="21" t="s">
        <v>43</v>
      </c>
      <c r="J11" s="18">
        <v>0</v>
      </c>
    </row>
    <row r="12" spans="4:10" x14ac:dyDescent="0.25">
      <c r="D12" s="2" t="s">
        <v>6</v>
      </c>
      <c r="E12" s="2">
        <v>16</v>
      </c>
      <c r="F12" s="2">
        <v>20</v>
      </c>
      <c r="G12" s="2">
        <v>16</v>
      </c>
      <c r="H12" s="2">
        <v>20</v>
      </c>
      <c r="I12" s="21" t="s">
        <v>43</v>
      </c>
      <c r="J12" s="18">
        <f>(E12*11+F12*13+G12*13+H12*9)</f>
        <v>824</v>
      </c>
    </row>
    <row r="13" spans="4:10" x14ac:dyDescent="0.25">
      <c r="D13" s="2" t="s">
        <v>7</v>
      </c>
      <c r="E13" s="2">
        <v>16</v>
      </c>
      <c r="F13" s="2">
        <v>16</v>
      </c>
      <c r="G13" s="2">
        <v>16</v>
      </c>
      <c r="H13" s="2">
        <v>16</v>
      </c>
      <c r="I13" s="21" t="s">
        <v>44</v>
      </c>
      <c r="J13" s="18">
        <f t="shared" ref="J13:J28" si="0">(E13*11+F13*13+G13*13+H13*9)</f>
        <v>736</v>
      </c>
    </row>
    <row r="14" spans="4:10" x14ac:dyDescent="0.25">
      <c r="D14" s="2" t="s">
        <v>8</v>
      </c>
      <c r="E14" s="2">
        <v>8</v>
      </c>
      <c r="F14" s="2">
        <v>10</v>
      </c>
      <c r="G14" s="2">
        <v>8</v>
      </c>
      <c r="H14" s="2">
        <v>10</v>
      </c>
      <c r="I14" s="21" t="s">
        <v>43</v>
      </c>
      <c r="J14" s="18">
        <f t="shared" si="0"/>
        <v>412</v>
      </c>
    </row>
    <row r="15" spans="4:10" x14ac:dyDescent="0.25">
      <c r="D15" s="2" t="s">
        <v>9</v>
      </c>
      <c r="E15" s="12">
        <v>16</v>
      </c>
      <c r="F15" s="12">
        <v>16</v>
      </c>
      <c r="G15" s="12">
        <v>16</v>
      </c>
      <c r="H15" s="11">
        <v>16</v>
      </c>
      <c r="I15" s="21" t="s">
        <v>44</v>
      </c>
      <c r="J15" s="18">
        <f t="shared" si="0"/>
        <v>736</v>
      </c>
    </row>
    <row r="16" spans="4:10" x14ac:dyDescent="0.25">
      <c r="D16" s="11" t="s">
        <v>22</v>
      </c>
      <c r="E16" s="10">
        <v>2</v>
      </c>
      <c r="F16" s="10">
        <v>2</v>
      </c>
      <c r="G16" s="10">
        <v>2</v>
      </c>
      <c r="H16" s="2">
        <v>2</v>
      </c>
      <c r="I16" s="21" t="s">
        <v>43</v>
      </c>
      <c r="J16" s="18">
        <f t="shared" si="0"/>
        <v>92</v>
      </c>
    </row>
    <row r="17" spans="4:10" x14ac:dyDescent="0.25">
      <c r="D17" s="2" t="s">
        <v>10</v>
      </c>
      <c r="E17" s="10">
        <v>4</v>
      </c>
      <c r="F17" s="10">
        <v>5</v>
      </c>
      <c r="G17" s="10">
        <v>4</v>
      </c>
      <c r="H17" s="2">
        <v>5</v>
      </c>
      <c r="I17" s="21" t="s">
        <v>43</v>
      </c>
      <c r="J17" s="18">
        <f t="shared" si="0"/>
        <v>206</v>
      </c>
    </row>
    <row r="18" spans="4:10" x14ac:dyDescent="0.25">
      <c r="D18" s="11" t="s">
        <v>19</v>
      </c>
      <c r="E18" s="12">
        <v>4</v>
      </c>
      <c r="F18" s="12">
        <v>5</v>
      </c>
      <c r="G18" s="12">
        <v>4</v>
      </c>
      <c r="H18" s="11">
        <v>5</v>
      </c>
      <c r="I18" s="21" t="s">
        <v>43</v>
      </c>
      <c r="J18" s="18">
        <f t="shared" si="0"/>
        <v>206</v>
      </c>
    </row>
    <row r="19" spans="4:10" x14ac:dyDescent="0.25">
      <c r="D19" s="11" t="s">
        <v>20</v>
      </c>
      <c r="E19" s="12">
        <v>4</v>
      </c>
      <c r="F19" s="12">
        <v>5</v>
      </c>
      <c r="G19" s="12">
        <v>4</v>
      </c>
      <c r="H19" s="11">
        <v>4</v>
      </c>
      <c r="I19" s="21" t="s">
        <v>43</v>
      </c>
      <c r="J19" s="18">
        <f t="shared" si="0"/>
        <v>197</v>
      </c>
    </row>
    <row r="20" spans="4:10" x14ac:dyDescent="0.25">
      <c r="D20" s="2" t="s">
        <v>18</v>
      </c>
      <c r="E20" s="10">
        <v>4</v>
      </c>
      <c r="F20" s="10">
        <v>4</v>
      </c>
      <c r="G20" s="10">
        <v>4</v>
      </c>
      <c r="H20" s="2">
        <v>4</v>
      </c>
      <c r="I20" s="21" t="s">
        <v>43</v>
      </c>
      <c r="J20" s="18">
        <f t="shared" si="0"/>
        <v>184</v>
      </c>
    </row>
    <row r="21" spans="4:10" x14ac:dyDescent="0.25">
      <c r="D21" s="2" t="s">
        <v>11</v>
      </c>
      <c r="E21" s="10">
        <v>2</v>
      </c>
      <c r="F21" s="10">
        <v>2</v>
      </c>
      <c r="G21" s="10">
        <v>2</v>
      </c>
      <c r="H21" s="2">
        <v>2</v>
      </c>
      <c r="I21" s="21" t="s">
        <v>43</v>
      </c>
      <c r="J21" s="18">
        <f t="shared" si="0"/>
        <v>92</v>
      </c>
    </row>
    <row r="22" spans="4:10" x14ac:dyDescent="0.25">
      <c r="D22" s="11" t="s">
        <v>37</v>
      </c>
      <c r="E22" s="12">
        <v>0</v>
      </c>
      <c r="F22" s="12">
        <v>0</v>
      </c>
      <c r="G22" s="12">
        <v>0</v>
      </c>
      <c r="H22" s="11">
        <v>4</v>
      </c>
      <c r="I22" s="21" t="s">
        <v>43</v>
      </c>
      <c r="J22" s="18">
        <f t="shared" si="0"/>
        <v>36</v>
      </c>
    </row>
    <row r="23" spans="4:10" x14ac:dyDescent="0.25">
      <c r="D23" s="11" t="s">
        <v>35</v>
      </c>
      <c r="E23" s="12">
        <v>2</v>
      </c>
      <c r="F23" s="12">
        <v>2</v>
      </c>
      <c r="G23" s="12">
        <v>2</v>
      </c>
      <c r="H23" s="11">
        <v>2</v>
      </c>
      <c r="I23" s="21" t="s">
        <v>43</v>
      </c>
      <c r="J23" s="18">
        <f t="shared" si="0"/>
        <v>92</v>
      </c>
    </row>
    <row r="24" spans="4:10" x14ac:dyDescent="0.25">
      <c r="D24" s="11" t="s">
        <v>34</v>
      </c>
      <c r="E24" s="12">
        <v>2</v>
      </c>
      <c r="F24" s="12">
        <v>2</v>
      </c>
      <c r="G24" s="12">
        <v>2</v>
      </c>
      <c r="H24" s="11">
        <v>2</v>
      </c>
      <c r="I24" s="21" t="s">
        <v>43</v>
      </c>
      <c r="J24" s="18">
        <f t="shared" si="0"/>
        <v>92</v>
      </c>
    </row>
    <row r="25" spans="4:10" x14ac:dyDescent="0.25">
      <c r="D25" s="2" t="s">
        <v>12</v>
      </c>
      <c r="E25" s="10">
        <v>4</v>
      </c>
      <c r="F25" s="10">
        <v>5</v>
      </c>
      <c r="G25" s="10">
        <v>4</v>
      </c>
      <c r="H25" s="2">
        <v>5</v>
      </c>
      <c r="I25" s="21" t="s">
        <v>43</v>
      </c>
      <c r="J25" s="18">
        <f t="shared" si="0"/>
        <v>206</v>
      </c>
    </row>
    <row r="26" spans="4:10" x14ac:dyDescent="0.25">
      <c r="D26" s="2" t="s">
        <v>13</v>
      </c>
      <c r="E26" s="10">
        <v>2</v>
      </c>
      <c r="F26" s="10">
        <v>2</v>
      </c>
      <c r="G26" s="10">
        <v>2</v>
      </c>
      <c r="H26" s="2">
        <v>2</v>
      </c>
      <c r="I26" s="21" t="s">
        <v>43</v>
      </c>
      <c r="J26" s="18">
        <f t="shared" si="0"/>
        <v>92</v>
      </c>
    </row>
    <row r="27" spans="4:10" x14ac:dyDescent="0.25">
      <c r="D27" s="2" t="s">
        <v>21</v>
      </c>
      <c r="E27" s="10">
        <v>2</v>
      </c>
      <c r="F27" s="10">
        <v>2</v>
      </c>
      <c r="G27" s="10">
        <v>2</v>
      </c>
      <c r="H27" s="2">
        <v>2</v>
      </c>
      <c r="I27" s="21" t="s">
        <v>43</v>
      </c>
      <c r="J27" s="18">
        <f t="shared" si="0"/>
        <v>92</v>
      </c>
    </row>
    <row r="28" spans="4:10" x14ac:dyDescent="0.25">
      <c r="D28" s="2" t="s">
        <v>45</v>
      </c>
      <c r="E28" s="10">
        <v>2</v>
      </c>
      <c r="F28" s="10">
        <v>2</v>
      </c>
      <c r="G28" s="10">
        <v>2</v>
      </c>
      <c r="H28" s="2">
        <v>2</v>
      </c>
      <c r="I28" s="21" t="s">
        <v>44</v>
      </c>
      <c r="J28" s="18">
        <f t="shared" si="0"/>
        <v>92</v>
      </c>
    </row>
    <row r="29" spans="4:10" x14ac:dyDescent="0.25">
      <c r="D29" s="4" t="s">
        <v>14</v>
      </c>
      <c r="E29" s="4">
        <f>SUM(E12:E28)</f>
        <v>90</v>
      </c>
      <c r="F29" s="4">
        <f t="shared" ref="F29:H29" si="1">SUM(F12:F28)</f>
        <v>100</v>
      </c>
      <c r="G29" s="4">
        <f t="shared" si="1"/>
        <v>90</v>
      </c>
      <c r="H29" s="4">
        <f t="shared" si="1"/>
        <v>103</v>
      </c>
      <c r="I29" s="19"/>
      <c r="J29" s="24"/>
    </row>
    <row r="30" spans="4:10" x14ac:dyDescent="0.25">
      <c r="D30" s="8" t="s">
        <v>24</v>
      </c>
      <c r="E30" s="14" t="s">
        <v>1</v>
      </c>
      <c r="F30" s="14" t="s">
        <v>2</v>
      </c>
      <c r="G30" s="14" t="s">
        <v>3</v>
      </c>
      <c r="H30" s="14" t="s">
        <v>4</v>
      </c>
      <c r="I30" s="19" t="s">
        <v>42</v>
      </c>
      <c r="J30" s="4" t="s">
        <v>46</v>
      </c>
    </row>
    <row r="31" spans="4:10" x14ac:dyDescent="0.25">
      <c r="D31" s="11" t="s">
        <v>23</v>
      </c>
      <c r="E31" s="12">
        <v>8</v>
      </c>
      <c r="F31" s="12">
        <v>2</v>
      </c>
      <c r="G31" s="12">
        <v>8</v>
      </c>
      <c r="H31" s="11">
        <v>2</v>
      </c>
      <c r="I31" s="21" t="s">
        <v>43</v>
      </c>
      <c r="J31" s="18">
        <f>E31+F31+G31+H31</f>
        <v>20</v>
      </c>
    </row>
    <row r="32" spans="4:10" x14ac:dyDescent="0.25">
      <c r="D32" s="11" t="s">
        <v>30</v>
      </c>
      <c r="E32" s="12">
        <v>16</v>
      </c>
      <c r="F32" s="12">
        <v>4</v>
      </c>
      <c r="G32" s="12">
        <v>16</v>
      </c>
      <c r="H32" s="11">
        <v>4</v>
      </c>
      <c r="I32" s="21" t="s">
        <v>43</v>
      </c>
      <c r="J32" s="18">
        <f t="shared" ref="J32:J46" si="2">E32+F32+G32+H32</f>
        <v>40</v>
      </c>
    </row>
    <row r="33" spans="4:10" x14ac:dyDescent="0.25">
      <c r="D33" s="11" t="s">
        <v>25</v>
      </c>
      <c r="E33" s="12">
        <v>8</v>
      </c>
      <c r="F33" s="12">
        <v>2</v>
      </c>
      <c r="G33" s="12">
        <v>0</v>
      </c>
      <c r="H33" s="11">
        <v>0</v>
      </c>
      <c r="I33" s="21" t="s">
        <v>43</v>
      </c>
      <c r="J33" s="18">
        <f t="shared" si="2"/>
        <v>10</v>
      </c>
    </row>
    <row r="34" spans="4:10" x14ac:dyDescent="0.25">
      <c r="D34" s="11" t="s">
        <v>31</v>
      </c>
      <c r="E34" s="12">
        <v>16</v>
      </c>
      <c r="F34" s="12">
        <v>0</v>
      </c>
      <c r="G34" s="12">
        <v>16</v>
      </c>
      <c r="H34" s="11">
        <v>4</v>
      </c>
      <c r="I34" s="21" t="s">
        <v>44</v>
      </c>
      <c r="J34" s="18">
        <f t="shared" si="2"/>
        <v>36</v>
      </c>
    </row>
    <row r="35" spans="4:10" x14ac:dyDescent="0.25">
      <c r="D35" s="11" t="s">
        <v>32</v>
      </c>
      <c r="E35" s="12">
        <v>6</v>
      </c>
      <c r="F35" s="12">
        <v>0</v>
      </c>
      <c r="G35" s="12">
        <v>0</v>
      </c>
      <c r="H35" s="11">
        <v>0</v>
      </c>
      <c r="I35" s="21" t="s">
        <v>44</v>
      </c>
      <c r="J35" s="18">
        <f t="shared" si="2"/>
        <v>6</v>
      </c>
    </row>
    <row r="36" spans="4:10" x14ac:dyDescent="0.25">
      <c r="D36" s="11" t="s">
        <v>39</v>
      </c>
      <c r="E36" s="12">
        <v>16</v>
      </c>
      <c r="F36" s="12">
        <v>0</v>
      </c>
      <c r="G36" s="12">
        <v>16</v>
      </c>
      <c r="H36" s="11">
        <v>16</v>
      </c>
      <c r="I36" s="21" t="s">
        <v>44</v>
      </c>
      <c r="J36" s="18">
        <f t="shared" si="2"/>
        <v>48</v>
      </c>
    </row>
    <row r="37" spans="4:10" x14ac:dyDescent="0.25">
      <c r="D37" s="11" t="s">
        <v>26</v>
      </c>
      <c r="E37" s="12">
        <v>3</v>
      </c>
      <c r="F37" s="12">
        <v>0</v>
      </c>
      <c r="G37" s="12">
        <v>0</v>
      </c>
      <c r="H37" s="11">
        <v>0</v>
      </c>
      <c r="I37" s="21" t="s">
        <v>43</v>
      </c>
      <c r="J37" s="18">
        <f t="shared" si="2"/>
        <v>3</v>
      </c>
    </row>
    <row r="38" spans="4:10" x14ac:dyDescent="0.25">
      <c r="D38" s="11" t="s">
        <v>27</v>
      </c>
      <c r="E38" s="12">
        <v>5</v>
      </c>
      <c r="F38" s="12">
        <v>0</v>
      </c>
      <c r="G38" s="12">
        <v>0</v>
      </c>
      <c r="H38" s="11">
        <v>5</v>
      </c>
      <c r="I38" s="21" t="s">
        <v>43</v>
      </c>
      <c r="J38" s="18">
        <f t="shared" si="2"/>
        <v>10</v>
      </c>
    </row>
    <row r="39" spans="4:10" x14ac:dyDescent="0.25">
      <c r="D39" s="11" t="s">
        <v>28</v>
      </c>
      <c r="E39" s="12">
        <v>4</v>
      </c>
      <c r="F39" s="12">
        <v>0</v>
      </c>
      <c r="G39" s="12">
        <v>4</v>
      </c>
      <c r="H39" s="11">
        <v>0</v>
      </c>
      <c r="I39" s="21" t="s">
        <v>43</v>
      </c>
      <c r="J39" s="18">
        <f t="shared" si="2"/>
        <v>8</v>
      </c>
    </row>
    <row r="40" spans="4:10" x14ac:dyDescent="0.25">
      <c r="D40" s="11" t="s">
        <v>29</v>
      </c>
      <c r="E40" s="12">
        <v>0</v>
      </c>
      <c r="F40" s="12">
        <v>0</v>
      </c>
      <c r="G40" s="12">
        <v>2</v>
      </c>
      <c r="H40" s="11">
        <v>0</v>
      </c>
      <c r="I40" s="21" t="s">
        <v>43</v>
      </c>
      <c r="J40" s="18">
        <f t="shared" si="2"/>
        <v>2</v>
      </c>
    </row>
    <row r="41" spans="4:10" x14ac:dyDescent="0.25">
      <c r="D41" s="11" t="s">
        <v>33</v>
      </c>
      <c r="E41" s="12">
        <v>6</v>
      </c>
      <c r="F41" s="12">
        <v>0</v>
      </c>
      <c r="G41" s="12">
        <v>0</v>
      </c>
      <c r="H41" s="11">
        <v>6</v>
      </c>
      <c r="I41" s="21" t="s">
        <v>43</v>
      </c>
      <c r="J41" s="18">
        <f t="shared" si="2"/>
        <v>12</v>
      </c>
    </row>
    <row r="42" spans="4:10" x14ac:dyDescent="0.25">
      <c r="D42" s="11" t="s">
        <v>11</v>
      </c>
      <c r="E42" s="12">
        <v>2</v>
      </c>
      <c r="F42" s="12">
        <v>0</v>
      </c>
      <c r="G42" s="12">
        <v>2</v>
      </c>
      <c r="H42" s="11">
        <v>2</v>
      </c>
      <c r="I42" s="21" t="s">
        <v>43</v>
      </c>
      <c r="J42" s="18">
        <f t="shared" si="2"/>
        <v>6</v>
      </c>
    </row>
    <row r="43" spans="4:10" x14ac:dyDescent="0.25">
      <c r="D43" s="11" t="s">
        <v>40</v>
      </c>
      <c r="E43" s="12">
        <v>0</v>
      </c>
      <c r="F43" s="12">
        <v>0</v>
      </c>
      <c r="G43" s="12">
        <v>0</v>
      </c>
      <c r="H43" s="11">
        <v>5</v>
      </c>
      <c r="I43" s="21" t="s">
        <v>43</v>
      </c>
      <c r="J43" s="18">
        <f t="shared" si="2"/>
        <v>5</v>
      </c>
    </row>
    <row r="44" spans="4:10" x14ac:dyDescent="0.25">
      <c r="D44" s="11" t="s">
        <v>35</v>
      </c>
      <c r="E44" s="12">
        <v>2</v>
      </c>
      <c r="F44" s="12">
        <v>0</v>
      </c>
      <c r="G44" s="12">
        <v>2</v>
      </c>
      <c r="H44" s="11">
        <v>2</v>
      </c>
      <c r="I44" s="21" t="s">
        <v>43</v>
      </c>
      <c r="J44" s="18">
        <f t="shared" si="2"/>
        <v>6</v>
      </c>
    </row>
    <row r="45" spans="4:10" x14ac:dyDescent="0.25">
      <c r="D45" s="11" t="s">
        <v>36</v>
      </c>
      <c r="E45" s="12">
        <v>2</v>
      </c>
      <c r="F45" s="12">
        <v>0</v>
      </c>
      <c r="G45" s="12">
        <v>2</v>
      </c>
      <c r="H45" s="11">
        <v>4</v>
      </c>
      <c r="I45" s="21" t="s">
        <v>43</v>
      </c>
      <c r="J45" s="18">
        <f t="shared" si="2"/>
        <v>8</v>
      </c>
    </row>
    <row r="46" spans="4:10" x14ac:dyDescent="0.25">
      <c r="D46" s="11" t="s">
        <v>38</v>
      </c>
      <c r="E46" s="12">
        <v>4</v>
      </c>
      <c r="F46" s="12">
        <v>3</v>
      </c>
      <c r="G46" s="12">
        <v>4</v>
      </c>
      <c r="H46" s="11">
        <v>7</v>
      </c>
      <c r="I46" s="21" t="s">
        <v>43</v>
      </c>
      <c r="J46" s="18">
        <f t="shared" si="2"/>
        <v>18</v>
      </c>
    </row>
    <row r="47" spans="4:10" x14ac:dyDescent="0.25">
      <c r="D47" s="11" t="s">
        <v>45</v>
      </c>
      <c r="E47" s="12">
        <v>4</v>
      </c>
      <c r="F47" s="12">
        <v>2</v>
      </c>
      <c r="G47" s="12">
        <v>4</v>
      </c>
      <c r="H47" s="11">
        <v>0</v>
      </c>
      <c r="I47" s="21" t="s">
        <v>44</v>
      </c>
      <c r="J47" s="18">
        <f>E47+F47+G47+H47</f>
        <v>10</v>
      </c>
    </row>
    <row r="48" spans="4:10" x14ac:dyDescent="0.25">
      <c r="D48" s="4" t="s">
        <v>14</v>
      </c>
      <c r="E48" s="16">
        <f>SUM(E31:E47)</f>
        <v>102</v>
      </c>
      <c r="F48" s="16">
        <f>SUM(F31:F47)</f>
        <v>13</v>
      </c>
      <c r="G48" s="16">
        <f>SUM(G31:G47)</f>
        <v>76</v>
      </c>
      <c r="H48" s="16">
        <f>SUM(H31:H47)</f>
        <v>57</v>
      </c>
      <c r="I48" s="26"/>
      <c r="J48" s="27"/>
    </row>
    <row r="49" spans="4:10" x14ac:dyDescent="0.25">
      <c r="D49" s="3" t="s">
        <v>15</v>
      </c>
      <c r="E49" s="2">
        <v>11</v>
      </c>
      <c r="F49" s="2">
        <v>13</v>
      </c>
      <c r="G49" s="2">
        <v>13</v>
      </c>
      <c r="H49" s="2">
        <v>9</v>
      </c>
      <c r="I49" s="28"/>
      <c r="J49" s="29"/>
    </row>
    <row r="50" spans="4:10" x14ac:dyDescent="0.25">
      <c r="D50" s="4" t="s">
        <v>16</v>
      </c>
      <c r="E50" s="15">
        <f>E49*E29+E48</f>
        <v>1092</v>
      </c>
      <c r="F50" s="15">
        <f>F49*F29+F48</f>
        <v>1313</v>
      </c>
      <c r="G50" s="15">
        <f>G49*G29+G48</f>
        <v>1246</v>
      </c>
      <c r="H50" s="15">
        <f>H49*H29+H48</f>
        <v>984</v>
      </c>
      <c r="I50" s="28"/>
      <c r="J50" s="29"/>
    </row>
    <row r="51" spans="4:10" x14ac:dyDescent="0.25">
      <c r="D51" s="1" t="s">
        <v>17</v>
      </c>
      <c r="E51" s="5"/>
      <c r="F51" s="6"/>
      <c r="G51" s="6"/>
      <c r="H51" s="17">
        <f>SUM(E50:H50)</f>
        <v>4635</v>
      </c>
      <c r="I51" s="30"/>
      <c r="J51" s="31"/>
    </row>
    <row r="53" spans="4:10" x14ac:dyDescent="0.25">
      <c r="E53" s="14" t="s">
        <v>48</v>
      </c>
      <c r="F53" s="14" t="s">
        <v>47</v>
      </c>
      <c r="G53" s="23" t="s">
        <v>49</v>
      </c>
    </row>
    <row r="54" spans="4:10" x14ac:dyDescent="0.25">
      <c r="D54" s="23" t="s">
        <v>44</v>
      </c>
      <c r="E54" s="21">
        <f>J28+J15+J13</f>
        <v>1564</v>
      </c>
      <c r="F54" s="21">
        <f>J47+J36+J35+J34</f>
        <v>100</v>
      </c>
      <c r="G54" s="25">
        <f>E54+F54</f>
        <v>1664</v>
      </c>
    </row>
    <row r="55" spans="4:10" x14ac:dyDescent="0.25">
      <c r="D55" s="23" t="s">
        <v>43</v>
      </c>
      <c r="E55" s="21">
        <f>SUM(J16:J27)+J14+J11+J12</f>
        <v>2823</v>
      </c>
      <c r="F55" s="21">
        <f>J46+J45+J44+J43+J42+J41+J40+J39+J38+J37+J33+J32+J31</f>
        <v>148</v>
      </c>
      <c r="G55" s="25">
        <f>E55+F55</f>
        <v>2971</v>
      </c>
    </row>
    <row r="56" spans="4:10" x14ac:dyDescent="0.25">
      <c r="G56" s="14">
        <f>SUM(G54:G55)</f>
        <v>4635</v>
      </c>
    </row>
  </sheetData>
  <mergeCells count="1">
    <mergeCell ref="I48:J5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Pulido</dc:creator>
  <cp:lastModifiedBy>Elorriaga García, Alfredo</cp:lastModifiedBy>
  <dcterms:created xsi:type="dcterms:W3CDTF">2017-02-27T14:18:59Z</dcterms:created>
  <dcterms:modified xsi:type="dcterms:W3CDTF">2024-06-13T12:26:10Z</dcterms:modified>
</cp:coreProperties>
</file>