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000"/>
  </bookViews>
  <sheets>
    <sheet name="ANEXO III.1" sheetId="1" r:id="rId1"/>
  </sheets>
  <calcPr calcId="125725"/>
</workbook>
</file>

<file path=xl/calcChain.xml><?xml version="1.0" encoding="utf-8"?>
<calcChain xmlns="http://schemas.openxmlformats.org/spreadsheetml/2006/main">
  <c r="H49" i="1"/>
  <c r="I49" s="1"/>
  <c r="G50"/>
  <c r="H40"/>
  <c r="I40" s="1"/>
  <c r="G36"/>
  <c r="H35"/>
  <c r="I35" s="1"/>
  <c r="G32"/>
  <c r="G31"/>
  <c r="G22"/>
  <c r="G21"/>
  <c r="G18"/>
  <c r="H17"/>
  <c r="I17" s="1"/>
  <c r="G14"/>
  <c r="G13"/>
  <c r="E14"/>
  <c r="E32"/>
  <c r="H32"/>
  <c r="I32" s="1"/>
  <c r="E37"/>
  <c r="E34"/>
  <c r="E19"/>
  <c r="E16"/>
  <c r="G54"/>
  <c r="I54"/>
  <c r="H50"/>
  <c r="I50" s="1"/>
  <c r="I44"/>
  <c r="G33"/>
  <c r="G34"/>
  <c r="G37"/>
  <c r="G38"/>
  <c r="G39"/>
  <c r="H39"/>
  <c r="I39" s="1"/>
  <c r="H38"/>
  <c r="I38" s="1"/>
  <c r="H37"/>
  <c r="I37" s="1"/>
  <c r="H34"/>
  <c r="I34" s="1"/>
  <c r="H33"/>
  <c r="I33" s="1"/>
  <c r="I26"/>
  <c r="H21"/>
  <c r="I21" s="1"/>
  <c r="G20"/>
  <c r="G16"/>
  <c r="H19"/>
  <c r="I19" s="1"/>
  <c r="G15"/>
  <c r="G17"/>
  <c r="H16"/>
  <c r="I16" s="1"/>
  <c r="G19"/>
  <c r="H15"/>
  <c r="I15" s="1"/>
  <c r="H20"/>
  <c r="I20" s="1"/>
  <c r="G49" l="1"/>
  <c r="G52" s="1"/>
  <c r="G40"/>
  <c r="H36"/>
  <c r="I36" s="1"/>
  <c r="H31"/>
  <c r="I31" s="1"/>
  <c r="G35"/>
  <c r="H22"/>
  <c r="I22" s="1"/>
  <c r="H14"/>
  <c r="I14" s="1"/>
  <c r="H18"/>
  <c r="I18" s="1"/>
  <c r="H13"/>
  <c r="I13" s="1"/>
  <c r="I52"/>
  <c r="G24"/>
  <c r="I24" s="1"/>
  <c r="G42" l="1"/>
  <c r="I42" s="1"/>
</calcChain>
</file>

<file path=xl/sharedStrings.xml><?xml version="1.0" encoding="utf-8"?>
<sst xmlns="http://schemas.openxmlformats.org/spreadsheetml/2006/main" count="56" uniqueCount="28">
  <si>
    <t>CONCEPTO</t>
  </si>
  <si>
    <t>IMPORTE MAXIMO CONTRATACION</t>
  </si>
  <si>
    <t>IMPORTE TOTAL OFERTADO</t>
  </si>
  <si>
    <t>UNIDADES ESTIMADAS / AÑO</t>
  </si>
  <si>
    <t>PRECIO UNITARIO MAXIMO A OFERTAR</t>
  </si>
  <si>
    <t>PRECIO UNITARIO OFERTADO (SIN IVA)</t>
  </si>
  <si>
    <t>IMPORTE TOTAL AÑO (SIN IVA)</t>
  </si>
  <si>
    <t>PRECIO UNITARIO OFERTADO (CON IVA)</t>
  </si>
  <si>
    <t>IMPORTE TOTAL AÑO (CON IVA)</t>
  </si>
  <si>
    <t>ANEXO III.1 MODELO DE PRESENTACION DE OFERTAS PARA LOS CRITERIOS VALORABLES MEDIANTE FORMULAS MATEMÁTICAS</t>
  </si>
  <si>
    <t>LOTE 1: Servicios de “LIVE STAND UP” con y sin transmisión de señales de tv mediante mochila por IP/4G en la Comunidad de Madrid.</t>
  </si>
  <si>
    <t>LOTE 2: Servicios de “LIVE STAND UP” con y sin transmisión de señales de tv mediante mochila por IP/4G en el resto de Comunidades Autónomas (excepto la Comunidad de Madrid, Comunidad Autónoma de Euskadi y Navarra)</t>
  </si>
  <si>
    <t>Ref.: 2020.13</t>
  </si>
  <si>
    <t>Asunto: SERVICIOS DE “LIVE STAND UP” PARA LA PRODUCCIÓN DE NOTICIAS DE TV CON Y SIN TRANSMISIÓN DE SEÑALES</t>
  </si>
  <si>
    <r>
      <t xml:space="preserve">Suplemento hora adicional en servicios </t>
    </r>
    <r>
      <rPr>
        <b/>
        <sz val="10"/>
        <color theme="1"/>
        <rFont val="Verdana"/>
        <family val="2"/>
      </rPr>
      <t>CON</t>
    </r>
    <r>
      <rPr>
        <sz val="10"/>
        <color theme="1"/>
        <rFont val="Verdana"/>
        <family val="2"/>
      </rPr>
      <t xml:space="preserve"> transmisión de señales de TV mediante mochila por IP/4G por duración superior a las 8 horas</t>
    </r>
  </si>
  <si>
    <r>
      <t xml:space="preserve">Suplemento hora adicional en servicios </t>
    </r>
    <r>
      <rPr>
        <b/>
        <sz val="10"/>
        <color theme="1"/>
        <rFont val="Verdana"/>
        <family val="2"/>
      </rPr>
      <t>SIN</t>
    </r>
    <r>
      <rPr>
        <sz val="10"/>
        <color theme="1"/>
        <rFont val="Verdana"/>
        <family val="2"/>
      </rPr>
      <t xml:space="preserve"> transmisión de señales de TV mediante mochila por IP/4G por duración superior a las 8 horas</t>
    </r>
  </si>
  <si>
    <t>Suplemento por servicio especial de una persona técnico en  servicios de “LIVE STAND UP”  (hasta 4 horas)</t>
  </si>
  <si>
    <t>Suplemento por servicio especial de una persona técnico en  servicios de “LIVE STAND UP”  (hasta 8 horas)</t>
  </si>
  <si>
    <t>Servicios de “LIVE STAND UP” fuera de España – 10 minutos</t>
  </si>
  <si>
    <t>Servicios de “LIVE STAND UP” fuera de España – 5 minutos adicionales</t>
  </si>
  <si>
    <r>
      <t xml:space="preserve">Suplemento hora adicional en servicios </t>
    </r>
    <r>
      <rPr>
        <b/>
        <sz val="10"/>
        <color theme="1"/>
        <rFont val="Verdana"/>
        <family val="2"/>
      </rPr>
      <t>CON</t>
    </r>
    <r>
      <rPr>
        <sz val="10"/>
        <color theme="1"/>
        <rFont val="Verdana"/>
        <family val="2"/>
      </rPr>
      <t xml:space="preserve"> transmisión de señales de TV mediante mochila por IP/4G por duración superior a las 4 horas</t>
    </r>
  </si>
  <si>
    <r>
      <t xml:space="preserve">Suplemento hora adicional en servicios </t>
    </r>
    <r>
      <rPr>
        <b/>
        <sz val="10"/>
        <color theme="1"/>
        <rFont val="Verdana"/>
        <family val="2"/>
      </rPr>
      <t>SIN</t>
    </r>
    <r>
      <rPr>
        <sz val="10"/>
        <color theme="1"/>
        <rFont val="Verdana"/>
        <family val="2"/>
      </rPr>
      <t xml:space="preserve"> transmisión de señales de TV mediante mochila por IP/4G por duración superior a las 4 horas</t>
    </r>
  </si>
  <si>
    <r>
      <t xml:space="preserve">Servicios </t>
    </r>
    <r>
      <rPr>
        <b/>
        <sz val="10"/>
        <color theme="1"/>
        <rFont val="Verdana"/>
        <family val="2"/>
      </rPr>
      <t>CON</t>
    </r>
    <r>
      <rPr>
        <sz val="10"/>
        <color theme="1"/>
        <rFont val="Verdana"/>
        <family val="2"/>
      </rPr>
      <t xml:space="preserve"> transmisión de señales de TV mediante mochila por IP/4G (hasta 4 horas)</t>
    </r>
  </si>
  <si>
    <r>
      <t xml:space="preserve">Servicios </t>
    </r>
    <r>
      <rPr>
        <b/>
        <sz val="10"/>
        <color theme="1"/>
        <rFont val="Verdana"/>
        <family val="2"/>
      </rPr>
      <t>CON</t>
    </r>
    <r>
      <rPr>
        <sz val="10"/>
        <color theme="1"/>
        <rFont val="Verdana"/>
        <family val="2"/>
      </rPr>
      <t xml:space="preserve"> transmisión de señales de TV mediante mochila por IP/4G (hasta 8 horas)</t>
    </r>
  </si>
  <si>
    <r>
      <t xml:space="preserve">Servicios </t>
    </r>
    <r>
      <rPr>
        <b/>
        <sz val="10"/>
        <color theme="1"/>
        <rFont val="Verdana"/>
        <family val="2"/>
      </rPr>
      <t>SIN</t>
    </r>
    <r>
      <rPr>
        <sz val="10"/>
        <color theme="1"/>
        <rFont val="Verdana"/>
        <family val="2"/>
      </rPr>
      <t xml:space="preserve"> transmisión de señales de TV mediante mochila por IP/4G (hasta 4 horas)</t>
    </r>
  </si>
  <si>
    <r>
      <t xml:space="preserve">Servicios </t>
    </r>
    <r>
      <rPr>
        <b/>
        <sz val="10"/>
        <color theme="1"/>
        <rFont val="Verdana"/>
        <family val="2"/>
      </rPr>
      <t>SIN</t>
    </r>
    <r>
      <rPr>
        <sz val="10"/>
        <color theme="1"/>
        <rFont val="Verdana"/>
        <family val="2"/>
      </rPr>
      <t xml:space="preserve"> transmisión de señales de TV mediante mochila por IP/4G (hasta 8 horas)</t>
    </r>
  </si>
  <si>
    <t>LOTE 3: Servicios de “LIVE STAND UP” con transmisión de señales de tv fuera del territorio de España</t>
  </si>
  <si>
    <t>Fecha: 16/10/2020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</si>
</sst>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0\ &quot;horas&quot;"/>
    <numFmt numFmtId="167" formatCode="0\ &quot;servicios&quot;"/>
    <numFmt numFmtId="168" formatCode="0\ &quot;suplementos&quot;"/>
  </numFmts>
  <fonts count="19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</font>
    <font>
      <b/>
      <sz val="14"/>
      <color rgb="FFFF0000"/>
      <name val="Verdana"/>
      <family val="2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name val="Verdana"/>
      <family val="2"/>
    </font>
    <font>
      <b/>
      <u/>
      <sz val="12"/>
      <name val="Verdana"/>
      <family val="2"/>
    </font>
    <font>
      <sz val="10"/>
      <color rgb="FFFF0000"/>
      <name val="Verdana"/>
      <family val="2"/>
    </font>
    <font>
      <b/>
      <sz val="12"/>
      <color theme="1"/>
      <name val="Verdana"/>
      <family val="2"/>
    </font>
    <font>
      <b/>
      <sz val="12"/>
      <color rgb="FFFF0000"/>
      <name val="Verdana"/>
      <family val="2"/>
    </font>
    <font>
      <sz val="12"/>
      <color theme="1"/>
      <name val="Verdana"/>
      <family val="2"/>
    </font>
    <font>
      <b/>
      <sz val="14"/>
      <name val="Verdana"/>
      <family val="2"/>
    </font>
    <font>
      <sz val="10"/>
      <color theme="0"/>
      <name val="Verdana"/>
      <family val="2"/>
    </font>
    <font>
      <b/>
      <sz val="14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/>
    <xf numFmtId="0" fontId="6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164" fontId="3" fillId="2" borderId="0" xfId="0" applyNumberFormat="1" applyFont="1" applyFill="1" applyBorder="1" applyAlignment="1">
      <alignment vertical="center" wrapText="1"/>
    </xf>
    <xf numFmtId="164" fontId="1" fillId="2" borderId="0" xfId="0" applyNumberFormat="1" applyFont="1" applyFill="1" applyBorder="1" applyAlignment="1">
      <alignment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164" fontId="13" fillId="0" borderId="0" xfId="0" applyNumberFormat="1" applyFont="1" applyBorder="1" applyAlignment="1">
      <alignment horizontal="right" vertical="center"/>
    </xf>
    <xf numFmtId="10" fontId="4" fillId="0" borderId="0" xfId="2" applyNumberFormat="1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4" fontId="14" fillId="0" borderId="0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vertical="center"/>
    </xf>
    <xf numFmtId="164" fontId="15" fillId="0" borderId="0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17" fillId="3" borderId="5" xfId="0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164" fontId="17" fillId="3" borderId="0" xfId="0" applyNumberFormat="1" applyFont="1" applyFill="1" applyBorder="1" applyAlignment="1">
      <alignment vertical="center" wrapText="1"/>
    </xf>
    <xf numFmtId="164" fontId="17" fillId="3" borderId="0" xfId="0" applyNumberFormat="1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vertical="center"/>
    </xf>
    <xf numFmtId="164" fontId="18" fillId="3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justify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6" fontId="1" fillId="0" borderId="10" xfId="0" applyNumberFormat="1" applyFont="1" applyFill="1" applyBorder="1" applyAlignment="1">
      <alignment horizontal="center"/>
    </xf>
    <xf numFmtId="167" fontId="1" fillId="0" borderId="10" xfId="0" applyNumberFormat="1" applyFont="1" applyFill="1" applyBorder="1" applyAlignment="1">
      <alignment horizontal="center"/>
    </xf>
    <xf numFmtId="168" fontId="1" fillId="0" borderId="10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44" fontId="2" fillId="0" borderId="0" xfId="3" applyFont="1" applyAlignment="1">
      <alignment vertical="center"/>
    </xf>
    <xf numFmtId="44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164" fontId="18" fillId="3" borderId="5" xfId="0" applyNumberFormat="1" applyFont="1" applyFill="1" applyBorder="1" applyAlignment="1">
      <alignment horizontal="center" vertical="center" wrapText="1"/>
    </xf>
    <xf numFmtId="164" fontId="18" fillId="3" borderId="0" xfId="0" applyNumberFormat="1" applyFont="1" applyFill="1" applyBorder="1" applyAlignment="1">
      <alignment horizontal="center" vertical="center" wrapText="1"/>
    </xf>
    <xf numFmtId="164" fontId="18" fillId="3" borderId="6" xfId="0" applyNumberFormat="1" applyFont="1" applyFill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" xfId="1"/>
    <cellStyle name="Porcentual" xfId="2" builtinId="5"/>
  </cellStyles>
  <dxfs count="10"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22"/>
      </font>
    </dxf>
    <dxf>
      <font>
        <color theme="0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883227</xdr:colOff>
      <xdr:row>3</xdr:row>
      <xdr:rowOff>155864</xdr:rowOff>
    </xdr:from>
    <xdr:to>
      <xdr:col>8</xdr:col>
      <xdr:colOff>1621415</xdr:colOff>
      <xdr:row>7</xdr:row>
      <xdr:rowOff>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1428763" y="672935"/>
          <a:ext cx="738188" cy="7694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63"/>
  <sheetViews>
    <sheetView showGridLines="0" tabSelected="1" topLeftCell="A4" zoomScale="70" zoomScaleNormal="70" workbookViewId="0">
      <pane xSplit="10" topLeftCell="K1" activePane="topRight" state="frozen"/>
      <selection pane="topRight" activeCell="F13" sqref="F13:F22"/>
    </sheetView>
  </sheetViews>
  <sheetFormatPr baseColWidth="10" defaultColWidth="11.42578125" defaultRowHeight="12.75"/>
  <cols>
    <col min="1" max="1" width="7.42578125" style="3" customWidth="1"/>
    <col min="2" max="2" width="4.7109375" style="3" customWidth="1"/>
    <col min="3" max="3" width="82.7109375" style="3" customWidth="1"/>
    <col min="4" max="4" width="22.85546875" style="3" customWidth="1"/>
    <col min="5" max="5" width="27.28515625" style="10" customWidth="1"/>
    <col min="6" max="6" width="28.85546875" style="11" customWidth="1"/>
    <col min="7" max="7" width="31" style="12" customWidth="1"/>
    <col min="8" max="8" width="28.85546875" style="11" customWidth="1"/>
    <col min="9" max="9" width="31" style="12" customWidth="1"/>
    <col min="10" max="10" width="4.42578125" style="3" customWidth="1"/>
    <col min="11" max="11" width="11.42578125" style="3"/>
    <col min="12" max="12" width="12.42578125" style="3" bestFit="1" customWidth="1"/>
    <col min="13" max="14" width="15.7109375" style="3" bestFit="1" customWidth="1"/>
    <col min="15" max="16384" width="11.42578125" style="3"/>
  </cols>
  <sheetData>
    <row r="1" spans="2:10" ht="13.5" thickBot="1"/>
    <row r="2" spans="2:10" s="1" customFormat="1" ht="13.5" thickTop="1">
      <c r="B2" s="21"/>
      <c r="C2" s="22"/>
      <c r="D2" s="22"/>
      <c r="E2" s="22"/>
      <c r="F2" s="22"/>
      <c r="G2" s="22"/>
      <c r="H2" s="22"/>
      <c r="I2" s="22"/>
      <c r="J2" s="23"/>
    </row>
    <row r="3" spans="2:10" s="1" customFormat="1">
      <c r="B3" s="24"/>
      <c r="J3" s="25"/>
    </row>
    <row r="4" spans="2:10" s="1" customFormat="1" ht="18.75" customHeight="1">
      <c r="B4" s="24"/>
      <c r="C4" s="15" t="s">
        <v>13</v>
      </c>
      <c r="D4" s="2"/>
      <c r="E4" s="4"/>
      <c r="F4" s="5"/>
      <c r="G4" s="6"/>
      <c r="H4" s="5"/>
      <c r="I4" s="6"/>
      <c r="J4" s="26"/>
    </row>
    <row r="5" spans="2:10" s="1" customFormat="1" ht="18.75" customHeight="1">
      <c r="B5" s="24"/>
      <c r="C5" s="15" t="s">
        <v>12</v>
      </c>
      <c r="D5" s="2"/>
      <c r="E5" s="4"/>
      <c r="F5" s="7"/>
      <c r="G5" s="6"/>
      <c r="H5" s="7"/>
      <c r="I5" s="6"/>
      <c r="J5" s="26"/>
    </row>
    <row r="6" spans="2:10" s="1" customFormat="1" ht="18.75" customHeight="1">
      <c r="B6" s="27"/>
      <c r="C6" s="15" t="s">
        <v>27</v>
      </c>
      <c r="E6" s="7"/>
      <c r="F6" s="8"/>
      <c r="G6" s="9"/>
      <c r="H6" s="8"/>
      <c r="I6" s="9"/>
      <c r="J6" s="25"/>
    </row>
    <row r="7" spans="2:10" ht="15">
      <c r="B7" s="27"/>
      <c r="C7" s="28"/>
      <c r="D7" s="1"/>
      <c r="E7" s="7"/>
      <c r="F7" s="8"/>
      <c r="G7" s="9"/>
      <c r="H7" s="8"/>
      <c r="I7" s="9"/>
      <c r="J7" s="25"/>
    </row>
    <row r="8" spans="2:10" ht="19.5" customHeight="1">
      <c r="B8" s="27"/>
      <c r="C8" s="16" t="s">
        <v>9</v>
      </c>
      <c r="D8" s="1"/>
      <c r="E8" s="7"/>
      <c r="F8" s="8"/>
      <c r="G8" s="9"/>
      <c r="H8" s="8"/>
      <c r="I8" s="9"/>
      <c r="J8" s="25"/>
    </row>
    <row r="9" spans="2:10" ht="18.75" customHeight="1">
      <c r="B9" s="27"/>
      <c r="C9" s="1"/>
      <c r="D9" s="1"/>
      <c r="E9" s="7"/>
      <c r="F9" s="8"/>
      <c r="G9" s="9"/>
      <c r="H9" s="8"/>
      <c r="I9" s="9"/>
      <c r="J9" s="25"/>
    </row>
    <row r="10" spans="2:10" ht="18" customHeight="1">
      <c r="B10" s="38"/>
      <c r="C10" s="39"/>
      <c r="D10" s="39"/>
      <c r="E10" s="43" t="s">
        <v>10</v>
      </c>
      <c r="F10" s="40"/>
      <c r="G10" s="41"/>
      <c r="H10" s="40"/>
      <c r="I10" s="41"/>
      <c r="J10" s="42"/>
    </row>
    <row r="11" spans="2:10" ht="18" customHeight="1">
      <c r="B11" s="27"/>
      <c r="C11" s="1"/>
      <c r="D11" s="1"/>
      <c r="E11" s="7"/>
      <c r="F11" s="8"/>
      <c r="G11" s="9"/>
      <c r="H11" s="8"/>
      <c r="I11" s="9"/>
      <c r="J11" s="25"/>
    </row>
    <row r="12" spans="2:10" ht="28.5" customHeight="1">
      <c r="B12" s="27"/>
      <c r="C12" s="44" t="s">
        <v>0</v>
      </c>
      <c r="D12" s="45" t="s">
        <v>3</v>
      </c>
      <c r="E12" s="46" t="s">
        <v>4</v>
      </c>
      <c r="F12" s="47" t="s">
        <v>5</v>
      </c>
      <c r="G12" s="47" t="s">
        <v>6</v>
      </c>
      <c r="H12" s="47" t="s">
        <v>7</v>
      </c>
      <c r="I12" s="47" t="s">
        <v>8</v>
      </c>
      <c r="J12" s="25"/>
    </row>
    <row r="13" spans="2:10" ht="28.5" customHeight="1">
      <c r="B13" s="27"/>
      <c r="C13" s="50" t="s">
        <v>22</v>
      </c>
      <c r="D13" s="52">
        <v>96</v>
      </c>
      <c r="E13" s="48">
        <v>260</v>
      </c>
      <c r="F13" s="49"/>
      <c r="G13" s="20">
        <f t="shared" ref="G13:G22" si="0">+F13*D13</f>
        <v>0</v>
      </c>
      <c r="H13" s="20">
        <f>+F13*1.21</f>
        <v>0</v>
      </c>
      <c r="I13" s="20">
        <f>+H13*D13</f>
        <v>0</v>
      </c>
      <c r="J13" s="25"/>
    </row>
    <row r="14" spans="2:10" ht="28.5" customHeight="1">
      <c r="B14" s="27"/>
      <c r="C14" s="50" t="s">
        <v>20</v>
      </c>
      <c r="D14" s="51">
        <v>20</v>
      </c>
      <c r="E14" s="48">
        <f>140/4</f>
        <v>35</v>
      </c>
      <c r="F14" s="49"/>
      <c r="G14" s="20">
        <f>+F14*D14</f>
        <v>0</v>
      </c>
      <c r="H14" s="20">
        <f>+F14*1.21</f>
        <v>0</v>
      </c>
      <c r="I14" s="20">
        <f>+H14*D14</f>
        <v>0</v>
      </c>
      <c r="J14" s="25"/>
    </row>
    <row r="15" spans="2:10" ht="28.5" customHeight="1">
      <c r="B15" s="27"/>
      <c r="C15" s="50" t="s">
        <v>23</v>
      </c>
      <c r="D15" s="52">
        <v>90</v>
      </c>
      <c r="E15" s="48">
        <v>400</v>
      </c>
      <c r="F15" s="49"/>
      <c r="G15" s="20">
        <f t="shared" si="0"/>
        <v>0</v>
      </c>
      <c r="H15" s="20">
        <f t="shared" ref="H15:H21" si="1">+F15*1.21</f>
        <v>0</v>
      </c>
      <c r="I15" s="20">
        <f t="shared" ref="I15:I21" si="2">+H15*D15</f>
        <v>0</v>
      </c>
      <c r="J15" s="25"/>
    </row>
    <row r="16" spans="2:10" ht="28.5" customHeight="1">
      <c r="B16" s="27"/>
      <c r="C16" s="50" t="s">
        <v>14</v>
      </c>
      <c r="D16" s="51">
        <v>20</v>
      </c>
      <c r="E16" s="48">
        <f>140/4</f>
        <v>35</v>
      </c>
      <c r="F16" s="49"/>
      <c r="G16" s="20">
        <f>+F16*D16</f>
        <v>0</v>
      </c>
      <c r="H16" s="20">
        <f>+F16*1.21</f>
        <v>0</v>
      </c>
      <c r="I16" s="20">
        <f>+H16*D16</f>
        <v>0</v>
      </c>
      <c r="J16" s="25"/>
    </row>
    <row r="17" spans="2:14" ht="28.5" customHeight="1">
      <c r="B17" s="27"/>
      <c r="C17" s="50" t="s">
        <v>24</v>
      </c>
      <c r="D17" s="52">
        <v>88</v>
      </c>
      <c r="E17" s="48">
        <v>180</v>
      </c>
      <c r="F17" s="49"/>
      <c r="G17" s="20">
        <f t="shared" si="0"/>
        <v>0</v>
      </c>
      <c r="H17" s="20">
        <f t="shared" si="1"/>
        <v>0</v>
      </c>
      <c r="I17" s="20">
        <f t="shared" si="2"/>
        <v>0</v>
      </c>
      <c r="J17" s="25"/>
    </row>
    <row r="18" spans="2:14" ht="28.5" customHeight="1">
      <c r="B18" s="27"/>
      <c r="C18" s="50" t="s">
        <v>21</v>
      </c>
      <c r="D18" s="51">
        <v>10</v>
      </c>
      <c r="E18" s="48">
        <v>30</v>
      </c>
      <c r="F18" s="49"/>
      <c r="G18" s="20">
        <f t="shared" ref="G18" si="3">+F18*D18</f>
        <v>0</v>
      </c>
      <c r="H18" s="20">
        <f t="shared" ref="H18" si="4">+F18*1.21</f>
        <v>0</v>
      </c>
      <c r="I18" s="20">
        <f t="shared" ref="I18" si="5">+H18*D18</f>
        <v>0</v>
      </c>
      <c r="J18" s="25"/>
    </row>
    <row r="19" spans="2:14" ht="28.5" customHeight="1">
      <c r="B19" s="27"/>
      <c r="C19" s="50" t="s">
        <v>25</v>
      </c>
      <c r="D19" s="52">
        <v>8</v>
      </c>
      <c r="E19" s="48">
        <f>E17+30*4</f>
        <v>300</v>
      </c>
      <c r="F19" s="49"/>
      <c r="G19" s="20">
        <f t="shared" si="0"/>
        <v>0</v>
      </c>
      <c r="H19" s="20">
        <f t="shared" si="1"/>
        <v>0</v>
      </c>
      <c r="I19" s="20">
        <f t="shared" si="2"/>
        <v>0</v>
      </c>
      <c r="J19" s="25"/>
    </row>
    <row r="20" spans="2:14" ht="28.5" customHeight="1">
      <c r="B20" s="27"/>
      <c r="C20" s="50" t="s">
        <v>15</v>
      </c>
      <c r="D20" s="51">
        <v>10</v>
      </c>
      <c r="E20" s="48">
        <v>30</v>
      </c>
      <c r="F20" s="49"/>
      <c r="G20" s="20">
        <f t="shared" si="0"/>
        <v>0</v>
      </c>
      <c r="H20" s="20">
        <f t="shared" si="1"/>
        <v>0</v>
      </c>
      <c r="I20" s="20">
        <f t="shared" si="2"/>
        <v>0</v>
      </c>
      <c r="J20" s="25"/>
    </row>
    <row r="21" spans="2:14" ht="28.5" customHeight="1">
      <c r="B21" s="27"/>
      <c r="C21" s="50" t="s">
        <v>16</v>
      </c>
      <c r="D21" s="53">
        <v>5</v>
      </c>
      <c r="E21" s="48">
        <v>140</v>
      </c>
      <c r="F21" s="49"/>
      <c r="G21" s="20">
        <f t="shared" si="0"/>
        <v>0</v>
      </c>
      <c r="H21" s="20">
        <f t="shared" si="1"/>
        <v>0</v>
      </c>
      <c r="I21" s="20">
        <f t="shared" si="2"/>
        <v>0</v>
      </c>
      <c r="J21" s="25"/>
    </row>
    <row r="22" spans="2:14" ht="28.5" customHeight="1">
      <c r="B22" s="27"/>
      <c r="C22" s="50" t="s">
        <v>17</v>
      </c>
      <c r="D22" s="53">
        <v>5</v>
      </c>
      <c r="E22" s="48">
        <v>190</v>
      </c>
      <c r="F22" s="49"/>
      <c r="G22" s="20">
        <f t="shared" si="0"/>
        <v>0</v>
      </c>
      <c r="H22" s="20">
        <f t="shared" ref="H22" si="6">+F22*1.21</f>
        <v>0</v>
      </c>
      <c r="I22" s="20">
        <f t="shared" ref="I22" si="7">+H22*D22</f>
        <v>0</v>
      </c>
      <c r="J22" s="25"/>
      <c r="L22" s="10"/>
      <c r="M22" s="56"/>
      <c r="N22" s="57"/>
    </row>
    <row r="23" spans="2:14">
      <c r="B23" s="27"/>
      <c r="C23" s="1"/>
      <c r="D23" s="1"/>
      <c r="E23" s="7"/>
      <c r="F23" s="8"/>
      <c r="G23" s="9"/>
      <c r="H23" s="8"/>
      <c r="I23" s="9"/>
      <c r="J23" s="25"/>
      <c r="N23" s="57"/>
    </row>
    <row r="24" spans="2:14" ht="18">
      <c r="B24" s="27"/>
      <c r="C24" s="1"/>
      <c r="D24" s="1"/>
      <c r="E24" s="7"/>
      <c r="F24" s="17" t="s">
        <v>2</v>
      </c>
      <c r="G24" s="19">
        <f>SUM(G13:G23)</f>
        <v>0</v>
      </c>
      <c r="H24" s="17"/>
      <c r="I24" s="19">
        <f>+G24*1.21</f>
        <v>0</v>
      </c>
      <c r="J24" s="30"/>
      <c r="M24" s="56"/>
      <c r="N24" s="56"/>
    </row>
    <row r="25" spans="2:14" ht="5.25" customHeight="1">
      <c r="B25" s="27"/>
      <c r="C25" s="1"/>
      <c r="D25" s="1"/>
      <c r="E25" s="7"/>
      <c r="F25" s="31"/>
      <c r="G25" s="13"/>
      <c r="H25" s="31"/>
      <c r="I25" s="13"/>
      <c r="J25" s="25"/>
      <c r="N25" s="57"/>
    </row>
    <row r="26" spans="2:14" ht="18" customHeight="1">
      <c r="B26" s="27"/>
      <c r="C26" s="1"/>
      <c r="D26" s="7"/>
      <c r="E26" s="7"/>
      <c r="F26" s="29" t="s">
        <v>1</v>
      </c>
      <c r="G26" s="14">
        <v>82850</v>
      </c>
      <c r="H26" s="29"/>
      <c r="I26" s="14">
        <f>G26*1.21</f>
        <v>100248.5</v>
      </c>
      <c r="J26" s="30"/>
      <c r="M26" s="56"/>
      <c r="N26" s="57"/>
    </row>
    <row r="27" spans="2:14">
      <c r="B27" s="27"/>
      <c r="C27" s="1"/>
      <c r="D27" s="1"/>
      <c r="E27" s="7"/>
      <c r="F27" s="8"/>
      <c r="G27" s="9"/>
      <c r="H27" s="8"/>
      <c r="I27" s="9"/>
      <c r="J27" s="25"/>
    </row>
    <row r="28" spans="2:14" ht="52.5" customHeight="1">
      <c r="B28" s="59" t="s">
        <v>11</v>
      </c>
      <c r="C28" s="60"/>
      <c r="D28" s="60"/>
      <c r="E28" s="60"/>
      <c r="F28" s="60"/>
      <c r="G28" s="60"/>
      <c r="H28" s="60"/>
      <c r="I28" s="60"/>
      <c r="J28" s="61"/>
      <c r="N28" s="56"/>
    </row>
    <row r="29" spans="2:14" ht="18" customHeight="1">
      <c r="B29" s="27"/>
      <c r="C29" s="1"/>
      <c r="D29" s="1"/>
      <c r="E29" s="7"/>
      <c r="F29" s="8"/>
      <c r="G29" s="9"/>
      <c r="H29" s="8"/>
      <c r="I29" s="9"/>
      <c r="J29" s="25"/>
      <c r="N29" s="56"/>
    </row>
    <row r="30" spans="2:14" ht="28.5" customHeight="1">
      <c r="B30" s="27"/>
      <c r="C30" s="44" t="s">
        <v>0</v>
      </c>
      <c r="D30" s="45" t="s">
        <v>3</v>
      </c>
      <c r="E30" s="46" t="s">
        <v>4</v>
      </c>
      <c r="F30" s="47" t="s">
        <v>5</v>
      </c>
      <c r="G30" s="47" t="s">
        <v>6</v>
      </c>
      <c r="H30" s="47" t="s">
        <v>7</v>
      </c>
      <c r="I30" s="47" t="s">
        <v>8</v>
      </c>
      <c r="J30" s="25"/>
    </row>
    <row r="31" spans="2:14" ht="28.5" customHeight="1">
      <c r="B31" s="27"/>
      <c r="C31" s="50" t="s">
        <v>22</v>
      </c>
      <c r="D31" s="52">
        <v>10</v>
      </c>
      <c r="E31" s="48">
        <v>260</v>
      </c>
      <c r="F31" s="49"/>
      <c r="G31" s="20">
        <f t="shared" ref="G31:G33" si="8">+F31*D31</f>
        <v>0</v>
      </c>
      <c r="H31" s="20">
        <f>+F31*1.21</f>
        <v>0</v>
      </c>
      <c r="I31" s="20">
        <f>+H31*D31</f>
        <v>0</v>
      </c>
      <c r="J31" s="25"/>
    </row>
    <row r="32" spans="2:14" ht="28.5" customHeight="1">
      <c r="B32" s="27"/>
      <c r="C32" s="50" t="s">
        <v>20</v>
      </c>
      <c r="D32" s="51">
        <v>14</v>
      </c>
      <c r="E32" s="48">
        <f>140/4</f>
        <v>35</v>
      </c>
      <c r="F32" s="49"/>
      <c r="G32" s="20">
        <f>+F32*D32</f>
        <v>0</v>
      </c>
      <c r="H32" s="20">
        <f>+F32*1.21</f>
        <v>0</v>
      </c>
      <c r="I32" s="20">
        <f>+H32*D32</f>
        <v>0</v>
      </c>
      <c r="J32" s="25"/>
    </row>
    <row r="33" spans="2:14" ht="28.5" customHeight="1">
      <c r="B33" s="27"/>
      <c r="C33" s="50" t="s">
        <v>23</v>
      </c>
      <c r="D33" s="52">
        <v>33</v>
      </c>
      <c r="E33" s="48">
        <v>400</v>
      </c>
      <c r="F33" s="49"/>
      <c r="G33" s="20">
        <f t="shared" si="8"/>
        <v>0</v>
      </c>
      <c r="H33" s="20">
        <f t="shared" ref="H33" si="9">+F33*1.21</f>
        <v>0</v>
      </c>
      <c r="I33" s="20">
        <f t="shared" ref="I33" si="10">+H33*D33</f>
        <v>0</v>
      </c>
      <c r="J33" s="25"/>
    </row>
    <row r="34" spans="2:14" ht="28.5" customHeight="1">
      <c r="B34" s="27"/>
      <c r="C34" s="50" t="s">
        <v>14</v>
      </c>
      <c r="D34" s="51">
        <v>14</v>
      </c>
      <c r="E34" s="48">
        <f>140/4</f>
        <v>35</v>
      </c>
      <c r="F34" s="49"/>
      <c r="G34" s="20">
        <f>+F34*D34</f>
        <v>0</v>
      </c>
      <c r="H34" s="20">
        <f>+F34*1.21</f>
        <v>0</v>
      </c>
      <c r="I34" s="20">
        <f>+H34*D34</f>
        <v>0</v>
      </c>
      <c r="J34" s="25"/>
    </row>
    <row r="35" spans="2:14" ht="28.5" customHeight="1">
      <c r="B35" s="27"/>
      <c r="C35" s="50" t="s">
        <v>24</v>
      </c>
      <c r="D35" s="52">
        <v>5</v>
      </c>
      <c r="E35" s="48">
        <v>180</v>
      </c>
      <c r="F35" s="49"/>
      <c r="G35" s="20">
        <f t="shared" ref="G35:G40" si="11">+F35*D35</f>
        <v>0</v>
      </c>
      <c r="H35" s="20">
        <f t="shared" ref="H35:H40" si="12">+F35*1.21</f>
        <v>0</v>
      </c>
      <c r="I35" s="20">
        <f t="shared" ref="I35:I40" si="13">+H35*D35</f>
        <v>0</v>
      </c>
      <c r="J35" s="25"/>
    </row>
    <row r="36" spans="2:14" ht="28.5" customHeight="1">
      <c r="B36" s="27"/>
      <c r="C36" s="50" t="s">
        <v>21</v>
      </c>
      <c r="D36" s="51">
        <v>5</v>
      </c>
      <c r="E36" s="48">
        <v>30</v>
      </c>
      <c r="F36" s="49"/>
      <c r="G36" s="20">
        <f t="shared" ref="G36" si="14">+F36*D36</f>
        <v>0</v>
      </c>
      <c r="H36" s="20">
        <f t="shared" ref="H36" si="15">+F36*1.21</f>
        <v>0</v>
      </c>
      <c r="I36" s="20">
        <f t="shared" ref="I36" si="16">+H36*D36</f>
        <v>0</v>
      </c>
      <c r="J36" s="25"/>
    </row>
    <row r="37" spans="2:14" ht="28.5" customHeight="1">
      <c r="B37" s="27"/>
      <c r="C37" s="50" t="s">
        <v>25</v>
      </c>
      <c r="D37" s="52">
        <v>5</v>
      </c>
      <c r="E37" s="48">
        <f>E35+30*4</f>
        <v>300</v>
      </c>
      <c r="F37" s="49"/>
      <c r="G37" s="20">
        <f t="shared" si="11"/>
        <v>0</v>
      </c>
      <c r="H37" s="20">
        <f t="shared" si="12"/>
        <v>0</v>
      </c>
      <c r="I37" s="20">
        <f t="shared" si="13"/>
        <v>0</v>
      </c>
      <c r="J37" s="25"/>
    </row>
    <row r="38" spans="2:14" ht="28.5" customHeight="1">
      <c r="B38" s="27"/>
      <c r="C38" s="50" t="s">
        <v>15</v>
      </c>
      <c r="D38" s="51">
        <v>5</v>
      </c>
      <c r="E38" s="48">
        <v>30</v>
      </c>
      <c r="F38" s="49"/>
      <c r="G38" s="20">
        <f t="shared" si="11"/>
        <v>0</v>
      </c>
      <c r="H38" s="20">
        <f t="shared" si="12"/>
        <v>0</v>
      </c>
      <c r="I38" s="20">
        <f t="shared" si="13"/>
        <v>0</v>
      </c>
      <c r="J38" s="25"/>
    </row>
    <row r="39" spans="2:14" ht="28.5" customHeight="1">
      <c r="B39" s="27"/>
      <c r="C39" s="50" t="s">
        <v>16</v>
      </c>
      <c r="D39" s="53">
        <v>3</v>
      </c>
      <c r="E39" s="48">
        <v>140</v>
      </c>
      <c r="F39" s="49"/>
      <c r="G39" s="20">
        <f t="shared" si="11"/>
        <v>0</v>
      </c>
      <c r="H39" s="20">
        <f t="shared" si="12"/>
        <v>0</v>
      </c>
      <c r="I39" s="20">
        <f t="shared" si="13"/>
        <v>0</v>
      </c>
      <c r="J39" s="25"/>
    </row>
    <row r="40" spans="2:14" ht="28.5" customHeight="1">
      <c r="B40" s="27"/>
      <c r="C40" s="50" t="s">
        <v>17</v>
      </c>
      <c r="D40" s="53">
        <v>3</v>
      </c>
      <c r="E40" s="48">
        <v>190</v>
      </c>
      <c r="F40" s="49"/>
      <c r="G40" s="20">
        <f t="shared" si="11"/>
        <v>0</v>
      </c>
      <c r="H40" s="20">
        <f t="shared" si="12"/>
        <v>0</v>
      </c>
      <c r="I40" s="20">
        <f t="shared" si="13"/>
        <v>0</v>
      </c>
      <c r="J40" s="25"/>
      <c r="L40" s="10"/>
      <c r="M40" s="56"/>
      <c r="N40" s="57"/>
    </row>
    <row r="41" spans="2:14">
      <c r="B41" s="27"/>
      <c r="C41" s="1"/>
      <c r="D41" s="1"/>
      <c r="E41" s="7"/>
      <c r="F41" s="8"/>
      <c r="G41" s="9"/>
      <c r="H41" s="8"/>
      <c r="I41" s="9"/>
      <c r="J41" s="25"/>
      <c r="N41" s="57"/>
    </row>
    <row r="42" spans="2:14" ht="18">
      <c r="B42" s="27"/>
      <c r="C42" s="1"/>
      <c r="D42" s="1"/>
      <c r="E42" s="7"/>
      <c r="F42" s="17" t="s">
        <v>2</v>
      </c>
      <c r="G42" s="19">
        <f>SUM(G31:G41)</f>
        <v>0</v>
      </c>
      <c r="H42" s="17"/>
      <c r="I42" s="19">
        <f>+G42*1.21</f>
        <v>0</v>
      </c>
      <c r="J42" s="30"/>
      <c r="M42" s="56"/>
      <c r="N42" s="56"/>
    </row>
    <row r="43" spans="2:14" ht="5.25" customHeight="1">
      <c r="B43" s="27"/>
      <c r="C43" s="1"/>
      <c r="D43" s="1"/>
      <c r="E43" s="7"/>
      <c r="F43" s="31"/>
      <c r="G43" s="13"/>
      <c r="H43" s="31"/>
      <c r="I43" s="13"/>
      <c r="J43" s="25"/>
      <c r="N43" s="57"/>
    </row>
    <row r="44" spans="2:14" ht="18" customHeight="1">
      <c r="B44" s="27"/>
      <c r="C44" s="1"/>
      <c r="D44" s="1"/>
      <c r="E44" s="7"/>
      <c r="F44" s="29" t="s">
        <v>1</v>
      </c>
      <c r="G44" s="14">
        <v>20470</v>
      </c>
      <c r="H44" s="29"/>
      <c r="I44" s="14">
        <f>G44*1.21</f>
        <v>24768.7</v>
      </c>
      <c r="J44" s="30"/>
      <c r="M44" s="56"/>
      <c r="N44" s="57"/>
    </row>
    <row r="45" spans="2:14">
      <c r="B45" s="27"/>
      <c r="C45" s="1"/>
      <c r="D45" s="1"/>
      <c r="E45" s="7"/>
      <c r="F45" s="8"/>
      <c r="G45" s="9"/>
      <c r="H45" s="8"/>
      <c r="I45" s="9"/>
      <c r="J45" s="25"/>
    </row>
    <row r="46" spans="2:14" ht="18" customHeight="1">
      <c r="B46" s="38"/>
      <c r="C46" s="43"/>
      <c r="D46" s="39"/>
      <c r="E46" s="43" t="s">
        <v>26</v>
      </c>
      <c r="F46" s="40"/>
      <c r="G46" s="41"/>
      <c r="H46" s="40"/>
      <c r="I46" s="41"/>
      <c r="J46" s="42"/>
      <c r="N46" s="56"/>
    </row>
    <row r="47" spans="2:14" ht="18" customHeight="1">
      <c r="B47" s="27"/>
      <c r="C47" s="1"/>
      <c r="D47" s="1"/>
      <c r="E47" s="7"/>
      <c r="F47" s="8"/>
      <c r="G47" s="9"/>
      <c r="H47" s="8"/>
      <c r="I47" s="9"/>
      <c r="J47" s="25"/>
      <c r="N47" s="56"/>
    </row>
    <row r="48" spans="2:14" ht="28.5" customHeight="1">
      <c r="B48" s="27"/>
      <c r="C48" s="50" t="s">
        <v>0</v>
      </c>
      <c r="D48" s="45" t="s">
        <v>3</v>
      </c>
      <c r="E48" s="46" t="s">
        <v>4</v>
      </c>
      <c r="F48" s="47" t="s">
        <v>5</v>
      </c>
      <c r="G48" s="47" t="s">
        <v>6</v>
      </c>
      <c r="H48" s="47" t="s">
        <v>7</v>
      </c>
      <c r="I48" s="47" t="s">
        <v>8</v>
      </c>
      <c r="J48" s="25"/>
    </row>
    <row r="49" spans="2:14" ht="21" customHeight="1">
      <c r="B49" s="27"/>
      <c r="C49" s="50" t="s">
        <v>18</v>
      </c>
      <c r="D49" s="52">
        <v>50</v>
      </c>
      <c r="E49" s="48">
        <v>600</v>
      </c>
      <c r="F49" s="49"/>
      <c r="G49" s="20">
        <f t="shared" ref="G49:G50" si="17">+F49*D49</f>
        <v>0</v>
      </c>
      <c r="H49" s="20">
        <f t="shared" ref="H49:H50" si="18">+F49*1.21</f>
        <v>0</v>
      </c>
      <c r="I49" s="20">
        <f t="shared" ref="I49:I50" si="19">+H49*D49</f>
        <v>0</v>
      </c>
      <c r="J49" s="25"/>
    </row>
    <row r="50" spans="2:14" ht="21" customHeight="1">
      <c r="B50" s="27"/>
      <c r="C50" s="50" t="s">
        <v>19</v>
      </c>
      <c r="D50" s="52">
        <v>12</v>
      </c>
      <c r="E50" s="48">
        <v>300</v>
      </c>
      <c r="F50" s="49"/>
      <c r="G50" s="20">
        <f t="shared" si="17"/>
        <v>0</v>
      </c>
      <c r="H50" s="20">
        <f t="shared" si="18"/>
        <v>0</v>
      </c>
      <c r="I50" s="20">
        <f t="shared" si="19"/>
        <v>0</v>
      </c>
      <c r="J50" s="25"/>
      <c r="L50" s="10"/>
      <c r="M50" s="56"/>
      <c r="N50" s="57"/>
    </row>
    <row r="51" spans="2:14">
      <c r="B51" s="27"/>
      <c r="C51" s="1"/>
      <c r="D51" s="1"/>
      <c r="E51" s="7"/>
      <c r="F51" s="8"/>
      <c r="G51" s="9"/>
      <c r="H51" s="8"/>
      <c r="I51" s="9"/>
      <c r="J51" s="25"/>
      <c r="N51" s="57"/>
    </row>
    <row r="52" spans="2:14" ht="18">
      <c r="B52" s="27"/>
      <c r="C52" s="1"/>
      <c r="D52" s="1"/>
      <c r="E52" s="7"/>
      <c r="F52" s="17" t="s">
        <v>2</v>
      </c>
      <c r="G52" s="19">
        <f>SUM(G49:G51)</f>
        <v>0</v>
      </c>
      <c r="H52" s="17"/>
      <c r="I52" s="19">
        <f>SUM(I49:I50)</f>
        <v>0</v>
      </c>
      <c r="J52" s="30"/>
      <c r="M52" s="56"/>
      <c r="N52" s="56"/>
    </row>
    <row r="53" spans="2:14" ht="5.25" customHeight="1">
      <c r="B53" s="27"/>
      <c r="C53" s="1"/>
      <c r="D53" s="1"/>
      <c r="E53" s="7"/>
      <c r="F53" s="31"/>
      <c r="G53" s="13"/>
      <c r="H53" s="31"/>
      <c r="I53" s="13"/>
      <c r="J53" s="25"/>
      <c r="N53" s="57"/>
    </row>
    <row r="54" spans="2:14" ht="18" customHeight="1">
      <c r="B54" s="27"/>
      <c r="C54" s="1"/>
      <c r="D54" s="1"/>
      <c r="E54" s="7"/>
      <c r="F54" s="29" t="s">
        <v>1</v>
      </c>
      <c r="G54" s="14">
        <f>E49*D49+E50*D50</f>
        <v>33600</v>
      </c>
      <c r="H54" s="29"/>
      <c r="I54" s="14">
        <f>G54*1.21</f>
        <v>40656</v>
      </c>
      <c r="J54" s="30"/>
      <c r="M54" s="56"/>
      <c r="N54" s="57"/>
    </row>
    <row r="55" spans="2:14" ht="13.5" thickBot="1">
      <c r="B55" s="32"/>
      <c r="C55" s="33"/>
      <c r="D55" s="33"/>
      <c r="E55" s="34"/>
      <c r="F55" s="35"/>
      <c r="G55" s="36"/>
      <c r="H55" s="35"/>
      <c r="I55" s="36"/>
      <c r="J55" s="37"/>
    </row>
    <row r="56" spans="2:14" ht="13.5" thickTop="1">
      <c r="G56" s="18"/>
      <c r="I56" s="18"/>
      <c r="L56" s="58"/>
      <c r="M56" s="58"/>
      <c r="N56" s="56"/>
    </row>
    <row r="57" spans="2:14">
      <c r="N57" s="56"/>
    </row>
    <row r="61" spans="2:14">
      <c r="H61" s="54"/>
    </row>
    <row r="62" spans="2:14">
      <c r="E62" s="12"/>
      <c r="F62" s="12"/>
      <c r="H62" s="55"/>
    </row>
    <row r="63" spans="2:14">
      <c r="E63" s="12"/>
      <c r="F63" s="12"/>
      <c r="H63" s="55"/>
    </row>
  </sheetData>
  <mergeCells count="1">
    <mergeCell ref="B28:J28"/>
  </mergeCells>
  <conditionalFormatting sqref="E48 G48:I48 E12 G12:I15 E30 G30:I33 F32:I32 F34:I40 F14:I14 F16:I22 F13:F22 F31:F40 F49:I50">
    <cfRule type="cellIs" dxfId="9" priority="108" stopIfTrue="1" operator="equal">
      <formula>0</formula>
    </cfRule>
  </conditionalFormatting>
  <conditionalFormatting sqref="F13:I22 F31:I40 F49:I50">
    <cfRule type="cellIs" dxfId="8" priority="49" stopIfTrue="1" operator="equal">
      <formula>0</formula>
    </cfRule>
  </conditionalFormatting>
  <conditionalFormatting sqref="F13:I22 F31:I40 F49:I50">
    <cfRule type="cellIs" dxfId="7" priority="48" stopIfTrue="1" operator="equal">
      <formula>0</formula>
    </cfRule>
  </conditionalFormatting>
  <conditionalFormatting sqref="F13:I22 F31:I40 F49:I50">
    <cfRule type="cellIs" dxfId="6" priority="46" stopIfTrue="1" operator="equal">
      <formula>0</formula>
    </cfRule>
    <cfRule type="cellIs" priority="47" stopIfTrue="1" operator="equal">
      <formula>0</formula>
    </cfRule>
  </conditionalFormatting>
  <pageMargins left="0.55118110236220474" right="0.23622047244094491" top="0.74803149606299213" bottom="0.74803149606299213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III.1</vt:lpstr>
    </vt:vector>
  </TitlesOfParts>
  <Company>EITB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zarraonandia_amaia</dc:creator>
  <cp:lastModifiedBy>martin_ana</cp:lastModifiedBy>
  <cp:lastPrinted>2020-05-27T13:56:34Z</cp:lastPrinted>
  <dcterms:created xsi:type="dcterms:W3CDTF">2012-06-19T07:43:06Z</dcterms:created>
  <dcterms:modified xsi:type="dcterms:W3CDTF">2020-10-16T07:56:05Z</dcterms:modified>
</cp:coreProperties>
</file>